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naiconline.sharepoint.com/sites/NAICSupportStaffHub/Member Meetings/C CMTE/2024 Summer/CASTF/SDWG/"/>
    </mc:Choice>
  </mc:AlternateContent>
  <xr:revisionPtr revIDLastSave="0" documentId="8_{E8597416-C55C-4ACC-982E-97C6A3F202EB}" xr6:coauthVersionLast="47" xr6:coauthVersionMax="47" xr10:uidLastSave="{00000000-0000-0000-0000-000000000000}"/>
  <bookViews>
    <workbookView minimized="1" xWindow="5220" yWindow="4360" windowWidth="18720" windowHeight="11650" firstSheet="1" activeTab="1" xr2:uid="{7A1C2096-F139-480F-81D3-AFB891501C74}"/>
  </bookViews>
  <sheets>
    <sheet name="Acerno_Cache_XXXXX" sheetId="2" state="veryHidden" r:id="rId1"/>
    <sheet name="Discussion" sheetId="37" r:id="rId2"/>
    <sheet name="HO12358" sheetId="3" r:id="rId3"/>
    <sheet name="HO12358Values" sheetId="30" r:id="rId4"/>
    <sheet name="HO12358Resources" sheetId="15" r:id="rId5"/>
    <sheet name="HO12358Perils" sheetId="13" r:id="rId6"/>
    <sheet name="HO12358CAT" sheetId="26" r:id="rId7"/>
    <sheet name="DF" sheetId="5" r:id="rId8"/>
    <sheet name="DFValues" sheetId="28" r:id="rId9"/>
    <sheet name="DFResources" sheetId="17" r:id="rId10"/>
    <sheet name="DFPerils" sheetId="20" r:id="rId11"/>
    <sheet name="DFCAT" sheetId="24" r:id="rId12"/>
    <sheet name="HO46" sheetId="6" r:id="rId13"/>
    <sheet name="HO46Values" sheetId="29" r:id="rId14"/>
    <sheet name="HO46Resources" sheetId="18" r:id="rId15"/>
    <sheet name="HO46Perils" sheetId="21" r:id="rId16"/>
    <sheet name="HO46CAT" sheetId="25" r:id="rId17"/>
    <sheet name="Mobile+" sheetId="33" r:id="rId18"/>
    <sheet name="Mobile+Values" sheetId="32" r:id="rId19"/>
    <sheet name="Mobile+Resources" sheetId="34" r:id="rId20"/>
    <sheet name="Mobile+Perils" sheetId="35" r:id="rId21"/>
    <sheet name="Mobile+CAT" sheetId="36"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36" l="1"/>
  <c r="B34" i="36" s="1"/>
  <c r="B35" i="36" s="1"/>
  <c r="B36" i="36" s="1"/>
  <c r="B37" i="36" s="1"/>
  <c r="B38" i="36" s="1"/>
  <c r="B39" i="36" s="1"/>
  <c r="B40" i="36" s="1"/>
  <c r="B41" i="36" s="1"/>
  <c r="B42" i="36" s="1"/>
  <c r="B43" i="36" s="1"/>
  <c r="B19" i="36"/>
  <c r="B20" i="36" s="1"/>
  <c r="B21" i="36" s="1"/>
  <c r="B22" i="36" s="1"/>
  <c r="B23" i="36" s="1"/>
  <c r="B24" i="36" s="1"/>
  <c r="B25" i="36" s="1"/>
  <c r="B26" i="36" s="1"/>
  <c r="B27" i="36" s="1"/>
  <c r="B28" i="36" s="1"/>
  <c r="B29" i="36" s="1"/>
  <c r="B6" i="36"/>
  <c r="B7" i="36" s="1"/>
  <c r="B8" i="36" s="1"/>
  <c r="B9" i="36" s="1"/>
  <c r="B10" i="36" s="1"/>
  <c r="B11" i="36" s="1"/>
  <c r="B12" i="36" s="1"/>
  <c r="B13" i="36" s="1"/>
  <c r="B14" i="36" s="1"/>
  <c r="B15" i="36" s="1"/>
  <c r="B5" i="36"/>
  <c r="B34" i="35"/>
  <c r="B35" i="35" s="1"/>
  <c r="B36" i="35" s="1"/>
  <c r="B37" i="35" s="1"/>
  <c r="B38" i="35" s="1"/>
  <c r="B39" i="35" s="1"/>
  <c r="B40" i="35" s="1"/>
  <c r="B41" i="35" s="1"/>
  <c r="B42" i="35" s="1"/>
  <c r="B43" i="35" s="1"/>
  <c r="B44" i="35" s="1"/>
  <c r="B20" i="35"/>
  <c r="B21" i="35" s="1"/>
  <c r="B22" i="35" s="1"/>
  <c r="B23" i="35" s="1"/>
  <c r="B24" i="35" s="1"/>
  <c r="B25" i="35" s="1"/>
  <c r="B26" i="35" s="1"/>
  <c r="B27" i="35" s="1"/>
  <c r="B28" i="35" s="1"/>
  <c r="B29" i="35" s="1"/>
  <c r="B30" i="35" s="1"/>
  <c r="B6" i="35"/>
  <c r="B7" i="35" s="1"/>
  <c r="B8" i="35" s="1"/>
  <c r="B9" i="35" s="1"/>
  <c r="B10" i="35" s="1"/>
  <c r="B11" i="35" s="1"/>
  <c r="B12" i="35" s="1"/>
  <c r="B13" i="35" s="1"/>
  <c r="B14" i="35" s="1"/>
  <c r="B15" i="35" s="1"/>
  <c r="B16" i="35" s="1"/>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C9" i="34"/>
  <c r="C8" i="34"/>
  <c r="C7" i="34"/>
  <c r="C6" i="34"/>
  <c r="C5" i="34"/>
  <c r="K56" i="33"/>
  <c r="J56" i="33"/>
  <c r="I56" i="33"/>
  <c r="H56" i="33"/>
  <c r="K55" i="33"/>
  <c r="J55" i="33"/>
  <c r="I55" i="33"/>
  <c r="H55" i="33"/>
  <c r="K54" i="33"/>
  <c r="J54" i="33"/>
  <c r="I54" i="33"/>
  <c r="H54" i="33"/>
  <c r="K53" i="33"/>
  <c r="J53" i="33"/>
  <c r="I53" i="33"/>
  <c r="H53" i="33"/>
  <c r="K52" i="33"/>
  <c r="J52" i="33"/>
  <c r="I52" i="33"/>
  <c r="H52" i="33"/>
  <c r="K51" i="33"/>
  <c r="J51" i="33"/>
  <c r="I51" i="33"/>
  <c r="H51" i="33"/>
  <c r="K50" i="33"/>
  <c r="J50" i="33"/>
  <c r="I50" i="33"/>
  <c r="H50" i="33"/>
  <c r="K49" i="33"/>
  <c r="J49" i="33"/>
  <c r="I49" i="33"/>
  <c r="H49" i="33"/>
  <c r="K48" i="33"/>
  <c r="J48" i="33"/>
  <c r="I48" i="33"/>
  <c r="H48" i="33"/>
  <c r="K47" i="33"/>
  <c r="J47" i="33"/>
  <c r="I47" i="33"/>
  <c r="H47" i="33"/>
  <c r="K46" i="33"/>
  <c r="J46" i="33"/>
  <c r="I46" i="33"/>
  <c r="H46" i="33"/>
  <c r="K45" i="33"/>
  <c r="J45" i="33"/>
  <c r="I45" i="33"/>
  <c r="H45" i="33"/>
  <c r="K44" i="33"/>
  <c r="J44" i="33"/>
  <c r="I44" i="33"/>
  <c r="H44" i="33"/>
  <c r="K43" i="33"/>
  <c r="J43" i="33"/>
  <c r="I43" i="33"/>
  <c r="H43" i="33"/>
  <c r="K42" i="33"/>
  <c r="J42" i="33"/>
  <c r="I42" i="33"/>
  <c r="H42" i="33"/>
  <c r="K41" i="33"/>
  <c r="J41" i="33"/>
  <c r="I41" i="33"/>
  <c r="H41" i="33"/>
  <c r="K40" i="33"/>
  <c r="J40" i="33"/>
  <c r="I40" i="33"/>
  <c r="H40" i="33"/>
  <c r="K39" i="33"/>
  <c r="J39" i="33"/>
  <c r="I39" i="33"/>
  <c r="H39" i="33"/>
  <c r="K38" i="33"/>
  <c r="J38" i="33"/>
  <c r="I38" i="33"/>
  <c r="H38" i="33"/>
  <c r="K37" i="33"/>
  <c r="J37" i="33"/>
  <c r="I37" i="33"/>
  <c r="H37" i="33"/>
  <c r="K36" i="33"/>
  <c r="J36" i="33"/>
  <c r="I36" i="33"/>
  <c r="H36" i="33"/>
  <c r="K35" i="33"/>
  <c r="J35" i="33"/>
  <c r="I35" i="33"/>
  <c r="H35" i="33"/>
  <c r="K34" i="33"/>
  <c r="J34" i="33"/>
  <c r="I34" i="33"/>
  <c r="H34" i="33"/>
  <c r="K33" i="33"/>
  <c r="J33" i="33"/>
  <c r="I33" i="33"/>
  <c r="H33" i="33"/>
  <c r="K32" i="33"/>
  <c r="J32" i="33"/>
  <c r="I32" i="33"/>
  <c r="H32" i="33"/>
  <c r="K31" i="33"/>
  <c r="J31" i="33"/>
  <c r="I31" i="33"/>
  <c r="H31" i="33"/>
  <c r="K30" i="33"/>
  <c r="J30" i="33"/>
  <c r="I30" i="33"/>
  <c r="H30" i="33"/>
  <c r="K29" i="33"/>
  <c r="J29" i="33"/>
  <c r="I29" i="33"/>
  <c r="H29" i="33"/>
  <c r="K28" i="33"/>
  <c r="J28" i="33"/>
  <c r="I28" i="33"/>
  <c r="H28" i="33"/>
  <c r="K27" i="33"/>
  <c r="J27" i="33"/>
  <c r="I27" i="33"/>
  <c r="H27" i="33"/>
  <c r="K26" i="33"/>
  <c r="J26" i="33"/>
  <c r="I26" i="33"/>
  <c r="H26" i="33"/>
  <c r="K25" i="33"/>
  <c r="J25" i="33"/>
  <c r="I25" i="33"/>
  <c r="H25" i="33"/>
  <c r="K24" i="33"/>
  <c r="J24" i="33"/>
  <c r="I24" i="33"/>
  <c r="H24" i="33"/>
  <c r="K23" i="33"/>
  <c r="J23" i="33"/>
  <c r="I23" i="33"/>
  <c r="H23" i="33"/>
  <c r="K22" i="33"/>
  <c r="J22" i="33"/>
  <c r="I22" i="33"/>
  <c r="H22" i="33"/>
  <c r="K21" i="33"/>
  <c r="J21" i="33"/>
  <c r="I21" i="33"/>
  <c r="H21" i="33"/>
  <c r="K20" i="33"/>
  <c r="J20" i="33"/>
  <c r="I20" i="33"/>
  <c r="H20" i="33"/>
  <c r="K19" i="33"/>
  <c r="J19" i="33"/>
  <c r="I19" i="33"/>
  <c r="H19" i="33"/>
  <c r="K18" i="33"/>
  <c r="J18" i="33"/>
  <c r="I18" i="33"/>
  <c r="H18" i="33"/>
  <c r="K17" i="33"/>
  <c r="J17" i="33"/>
  <c r="I17" i="33"/>
  <c r="H17" i="33"/>
  <c r="K16" i="33"/>
  <c r="J16" i="33"/>
  <c r="I16" i="33"/>
  <c r="H16" i="33"/>
  <c r="K15" i="33"/>
  <c r="J15" i="33"/>
  <c r="I15" i="33"/>
  <c r="H15" i="33"/>
  <c r="K14" i="33"/>
  <c r="J14" i="33"/>
  <c r="I14" i="33"/>
  <c r="H14" i="33"/>
  <c r="K13" i="33"/>
  <c r="J13" i="33"/>
  <c r="I13" i="33"/>
  <c r="H13" i="33"/>
  <c r="K12" i="33"/>
  <c r="J12" i="33"/>
  <c r="I12" i="33"/>
  <c r="H12" i="33"/>
  <c r="K11" i="33"/>
  <c r="J11" i="33"/>
  <c r="I11" i="33"/>
  <c r="H11" i="33"/>
  <c r="K10" i="33"/>
  <c r="J10" i="33"/>
  <c r="I10" i="33"/>
  <c r="H10" i="33"/>
  <c r="K9" i="33"/>
  <c r="J9" i="33"/>
  <c r="I9" i="33"/>
  <c r="H9" i="33"/>
  <c r="K8" i="33"/>
  <c r="J8" i="33"/>
  <c r="I8" i="33"/>
  <c r="H8" i="33"/>
  <c r="K7" i="33"/>
  <c r="J7" i="33"/>
  <c r="I7" i="33"/>
  <c r="H7" i="33"/>
  <c r="K6" i="33"/>
  <c r="J6" i="33"/>
  <c r="I6" i="33"/>
  <c r="H6" i="33"/>
  <c r="K5" i="33"/>
  <c r="J5" i="33"/>
  <c r="I5" i="33"/>
  <c r="H5" i="33"/>
  <c r="H4" i="33"/>
  <c r="I4" i="33" s="1"/>
  <c r="J4" i="33" s="1"/>
  <c r="K4" i="33" s="1"/>
  <c r="C4" i="33"/>
  <c r="D4" i="33" s="1"/>
  <c r="E4" i="33" s="1"/>
  <c r="F4" i="33" s="1"/>
  <c r="C14" i="32"/>
  <c r="D9" i="32" s="1"/>
  <c r="E13" i="32"/>
  <c r="E12" i="32"/>
  <c r="E11" i="32"/>
  <c r="E10" i="32"/>
  <c r="E9" i="32"/>
  <c r="E8" i="32"/>
  <c r="D8" i="32"/>
  <c r="E7" i="32"/>
  <c r="E6" i="32"/>
  <c r="E5" i="32"/>
  <c r="E12" i="29"/>
  <c r="F9" i="29" s="1"/>
  <c r="E11" i="29"/>
  <c r="E10" i="29"/>
  <c r="E9" i="29"/>
  <c r="E8" i="29"/>
  <c r="E7" i="29"/>
  <c r="E6" i="29"/>
  <c r="E5" i="29"/>
  <c r="E4" i="29"/>
  <c r="E3" i="29"/>
  <c r="F7" i="29"/>
  <c r="F5" i="29"/>
  <c r="F4" i="29"/>
  <c r="F3" i="29"/>
  <c r="D11" i="29"/>
  <c r="D8" i="29"/>
  <c r="C12" i="29"/>
  <c r="D3" i="29" s="1"/>
  <c r="H3" i="28"/>
  <c r="G10" i="28"/>
  <c r="G9" i="28"/>
  <c r="G8" i="28"/>
  <c r="G7" i="28"/>
  <c r="G6" i="28"/>
  <c r="G5" i="28"/>
  <c r="G4" i="28"/>
  <c r="G3" i="28"/>
  <c r="K46" i="30"/>
  <c r="K45" i="30"/>
  <c r="K44" i="30"/>
  <c r="K43" i="30"/>
  <c r="W10" i="30" s="1"/>
  <c r="K42" i="30"/>
  <c r="K41" i="30"/>
  <c r="K40" i="30"/>
  <c r="K39" i="30"/>
  <c r="K38" i="30"/>
  <c r="K37" i="30"/>
  <c r="K36" i="30"/>
  <c r="K35" i="30"/>
  <c r="K34" i="30"/>
  <c r="K33" i="30"/>
  <c r="K32" i="30"/>
  <c r="K31" i="30"/>
  <c r="K30" i="30"/>
  <c r="K29" i="30"/>
  <c r="K28" i="30"/>
  <c r="K27" i="30"/>
  <c r="K26" i="30"/>
  <c r="K25" i="30"/>
  <c r="K24" i="30"/>
  <c r="K23" i="30"/>
  <c r="K22" i="30"/>
  <c r="K21" i="30"/>
  <c r="K20" i="30"/>
  <c r="K19" i="30"/>
  <c r="K18" i="30"/>
  <c r="W7" i="30" s="1"/>
  <c r="K17" i="30"/>
  <c r="K16" i="30"/>
  <c r="K15" i="30"/>
  <c r="W6" i="30" s="1"/>
  <c r="K14" i="30"/>
  <c r="K13" i="30"/>
  <c r="K12" i="30"/>
  <c r="K11" i="30"/>
  <c r="K10" i="30"/>
  <c r="K9" i="30"/>
  <c r="K8" i="30"/>
  <c r="K7" i="30"/>
  <c r="K6" i="30"/>
  <c r="W4" i="30" s="1"/>
  <c r="K5" i="30"/>
  <c r="K4" i="30"/>
  <c r="K3" i="30"/>
  <c r="W9" i="30"/>
  <c r="W5" i="30"/>
  <c r="H47" i="30"/>
  <c r="F47" i="30"/>
  <c r="D47" i="30"/>
  <c r="I47" i="30"/>
  <c r="J33" i="30" s="1"/>
  <c r="G47" i="30"/>
  <c r="E47" i="30"/>
  <c r="C47" i="30"/>
  <c r="U10" i="30"/>
  <c r="U9" i="30"/>
  <c r="U8" i="30"/>
  <c r="U7" i="30"/>
  <c r="U6" i="30"/>
  <c r="U5" i="30"/>
  <c r="U4" i="30"/>
  <c r="U3" i="30"/>
  <c r="S10" i="30"/>
  <c r="S9" i="30"/>
  <c r="S8" i="30"/>
  <c r="S7" i="30"/>
  <c r="S6" i="30"/>
  <c r="S5" i="30"/>
  <c r="S4" i="30"/>
  <c r="S3" i="30"/>
  <c r="Q10" i="30"/>
  <c r="Q9" i="30"/>
  <c r="Q8" i="30"/>
  <c r="Q7" i="30"/>
  <c r="Q6" i="30"/>
  <c r="Q5" i="30"/>
  <c r="Q4" i="30"/>
  <c r="Q3" i="30"/>
  <c r="O10" i="30"/>
  <c r="O9" i="30"/>
  <c r="O8" i="30"/>
  <c r="O7" i="30"/>
  <c r="O6" i="30"/>
  <c r="O5" i="30"/>
  <c r="O4" i="30"/>
  <c r="O3" i="30"/>
  <c r="B33" i="26"/>
  <c r="B34" i="26" s="1"/>
  <c r="B35" i="26" s="1"/>
  <c r="B36" i="26" s="1"/>
  <c r="B37" i="26" s="1"/>
  <c r="B38" i="26" s="1"/>
  <c r="B39" i="26" s="1"/>
  <c r="B40" i="26" s="1"/>
  <c r="B41" i="26" s="1"/>
  <c r="B42" i="26" s="1"/>
  <c r="B43" i="26" s="1"/>
  <c r="B19" i="26"/>
  <c r="B20" i="26" s="1"/>
  <c r="B21" i="26" s="1"/>
  <c r="B22" i="26" s="1"/>
  <c r="B23" i="26" s="1"/>
  <c r="B24" i="26" s="1"/>
  <c r="B25" i="26" s="1"/>
  <c r="B26" i="26" s="1"/>
  <c r="B27" i="26" s="1"/>
  <c r="B28" i="26" s="1"/>
  <c r="B29" i="26" s="1"/>
  <c r="B5" i="26"/>
  <c r="B6" i="26" s="1"/>
  <c r="B7" i="26" s="1"/>
  <c r="B8" i="26" s="1"/>
  <c r="B9" i="26" s="1"/>
  <c r="B10" i="26" s="1"/>
  <c r="B11" i="26" s="1"/>
  <c r="B12" i="26" s="1"/>
  <c r="B13" i="26" s="1"/>
  <c r="B14" i="26" s="1"/>
  <c r="B15" i="26" s="1"/>
  <c r="B33" i="25"/>
  <c r="B34" i="25" s="1"/>
  <c r="B35" i="25" s="1"/>
  <c r="B36" i="25" s="1"/>
  <c r="B37" i="25" s="1"/>
  <c r="B38" i="25" s="1"/>
  <c r="B39" i="25" s="1"/>
  <c r="B40" i="25" s="1"/>
  <c r="B41" i="25" s="1"/>
  <c r="B42" i="25" s="1"/>
  <c r="B43" i="25" s="1"/>
  <c r="B19" i="25"/>
  <c r="B20" i="25" s="1"/>
  <c r="B21" i="25" s="1"/>
  <c r="B22" i="25" s="1"/>
  <c r="B23" i="25" s="1"/>
  <c r="B24" i="25" s="1"/>
  <c r="B25" i="25" s="1"/>
  <c r="B26" i="25" s="1"/>
  <c r="B27" i="25" s="1"/>
  <c r="B28" i="25" s="1"/>
  <c r="B29" i="25" s="1"/>
  <c r="B6" i="25"/>
  <c r="B7" i="25" s="1"/>
  <c r="B8" i="25" s="1"/>
  <c r="B9" i="25" s="1"/>
  <c r="B10" i="25" s="1"/>
  <c r="B11" i="25" s="1"/>
  <c r="B12" i="25" s="1"/>
  <c r="B13" i="25" s="1"/>
  <c r="B14" i="25" s="1"/>
  <c r="B15" i="25" s="1"/>
  <c r="B5" i="25"/>
  <c r="B33" i="24"/>
  <c r="B34" i="24" s="1"/>
  <c r="B35" i="24" s="1"/>
  <c r="B36" i="24" s="1"/>
  <c r="B37" i="24" s="1"/>
  <c r="B38" i="24" s="1"/>
  <c r="B39" i="24" s="1"/>
  <c r="B40" i="24" s="1"/>
  <c r="B41" i="24" s="1"/>
  <c r="B42" i="24" s="1"/>
  <c r="B43" i="24" s="1"/>
  <c r="B19" i="24"/>
  <c r="B20" i="24" s="1"/>
  <c r="B21" i="24" s="1"/>
  <c r="B22" i="24" s="1"/>
  <c r="B23" i="24" s="1"/>
  <c r="B24" i="24" s="1"/>
  <c r="B25" i="24" s="1"/>
  <c r="B26" i="24" s="1"/>
  <c r="B27" i="24" s="1"/>
  <c r="B28" i="24" s="1"/>
  <c r="B29" i="24" s="1"/>
  <c r="B5" i="24"/>
  <c r="B6" i="24" s="1"/>
  <c r="B7" i="24" s="1"/>
  <c r="B8" i="24" s="1"/>
  <c r="B9" i="24" s="1"/>
  <c r="B10" i="24" s="1"/>
  <c r="B11" i="24" s="1"/>
  <c r="B12" i="24" s="1"/>
  <c r="B13" i="24" s="1"/>
  <c r="B14" i="24" s="1"/>
  <c r="B15" i="24" s="1"/>
  <c r="B33" i="21"/>
  <c r="B34" i="21" s="1"/>
  <c r="B35" i="21" s="1"/>
  <c r="B36" i="21" s="1"/>
  <c r="B37" i="21" s="1"/>
  <c r="B38" i="21" s="1"/>
  <c r="B39" i="21" s="1"/>
  <c r="B40" i="21" s="1"/>
  <c r="B41" i="21" s="1"/>
  <c r="B42" i="21" s="1"/>
  <c r="B43" i="21" s="1"/>
  <c r="B19" i="21"/>
  <c r="B20" i="21" s="1"/>
  <c r="B21" i="21" s="1"/>
  <c r="B22" i="21" s="1"/>
  <c r="B23" i="21" s="1"/>
  <c r="B24" i="21" s="1"/>
  <c r="B25" i="21" s="1"/>
  <c r="B26" i="21" s="1"/>
  <c r="B27" i="21" s="1"/>
  <c r="B28" i="21" s="1"/>
  <c r="B29" i="21" s="1"/>
  <c r="B6" i="21"/>
  <c r="B7" i="21" s="1"/>
  <c r="B8" i="21" s="1"/>
  <c r="B9" i="21" s="1"/>
  <c r="B10" i="21" s="1"/>
  <c r="B11" i="21" s="1"/>
  <c r="B12" i="21" s="1"/>
  <c r="B13" i="21" s="1"/>
  <c r="B14" i="21" s="1"/>
  <c r="B15" i="21" s="1"/>
  <c r="B5" i="21"/>
  <c r="B33" i="20"/>
  <c r="B34" i="20" s="1"/>
  <c r="B35" i="20" s="1"/>
  <c r="B36" i="20" s="1"/>
  <c r="B37" i="20" s="1"/>
  <c r="B38" i="20" s="1"/>
  <c r="B39" i="20" s="1"/>
  <c r="B40" i="20" s="1"/>
  <c r="B41" i="20" s="1"/>
  <c r="B42" i="20" s="1"/>
  <c r="B43" i="20" s="1"/>
  <c r="B20" i="20"/>
  <c r="B21" i="20" s="1"/>
  <c r="B22" i="20" s="1"/>
  <c r="B23" i="20" s="1"/>
  <c r="B24" i="20" s="1"/>
  <c r="B25" i="20" s="1"/>
  <c r="B26" i="20" s="1"/>
  <c r="B27" i="20" s="1"/>
  <c r="B28" i="20" s="1"/>
  <c r="B29" i="20" s="1"/>
  <c r="B19" i="20"/>
  <c r="B6" i="20"/>
  <c r="B7" i="20" s="1"/>
  <c r="B8" i="20" s="1"/>
  <c r="B9" i="20" s="1"/>
  <c r="B10" i="20" s="1"/>
  <c r="B11" i="20" s="1"/>
  <c r="B12" i="20" s="1"/>
  <c r="B13" i="20" s="1"/>
  <c r="B14" i="20" s="1"/>
  <c r="B15" i="20" s="1"/>
  <c r="B5" i="20"/>
  <c r="B33" i="13"/>
  <c r="B34" i="13" s="1"/>
  <c r="B35" i="13" s="1"/>
  <c r="B36" i="13" s="1"/>
  <c r="B37" i="13" s="1"/>
  <c r="B38" i="13" s="1"/>
  <c r="B39" i="13" s="1"/>
  <c r="B40" i="13" s="1"/>
  <c r="B41" i="13" s="1"/>
  <c r="B42" i="13" s="1"/>
  <c r="B43" i="13" s="1"/>
  <c r="B19" i="13"/>
  <c r="B20" i="13" s="1"/>
  <c r="B21" i="13" s="1"/>
  <c r="B22" i="13" s="1"/>
  <c r="B23" i="13" s="1"/>
  <c r="B24" i="13" s="1"/>
  <c r="B25" i="13" s="1"/>
  <c r="B26" i="13" s="1"/>
  <c r="B27" i="13" s="1"/>
  <c r="B28" i="13" s="1"/>
  <c r="B29" i="13" s="1"/>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C6" i="18"/>
  <c r="C5" i="18"/>
  <c r="C4" i="18"/>
  <c r="C3" i="18"/>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C4" i="17"/>
  <c r="C3" i="17"/>
  <c r="B5" i="13"/>
  <c r="B6" i="13" s="1"/>
  <c r="B7" i="13" s="1"/>
  <c r="B8" i="13" s="1"/>
  <c r="B9" i="13" s="1"/>
  <c r="B10" i="13" s="1"/>
  <c r="B11" i="13" s="1"/>
  <c r="B12" i="13" s="1"/>
  <c r="B13" i="13" s="1"/>
  <c r="B14" i="13" s="1"/>
  <c r="B15" i="13" s="1"/>
  <c r="J53" i="5"/>
  <c r="J51" i="5"/>
  <c r="H50" i="5"/>
  <c r="J49" i="5"/>
  <c r="J45" i="5"/>
  <c r="J43" i="5"/>
  <c r="J42" i="5"/>
  <c r="K39" i="5"/>
  <c r="J35" i="5"/>
  <c r="K23" i="5"/>
  <c r="K7" i="5"/>
  <c r="J54" i="6"/>
  <c r="I53" i="6"/>
  <c r="K51" i="6"/>
  <c r="J50" i="6"/>
  <c r="J46" i="6"/>
  <c r="I45" i="6"/>
  <c r="K43" i="6"/>
  <c r="J42" i="6"/>
  <c r="K39" i="6"/>
  <c r="J38" i="6"/>
  <c r="I37" i="6"/>
  <c r="K35" i="6"/>
  <c r="J34" i="6"/>
  <c r="J30" i="6"/>
  <c r="I29" i="6"/>
  <c r="I27" i="6"/>
  <c r="J26" i="6"/>
  <c r="K23" i="6"/>
  <c r="J22" i="6"/>
  <c r="I21" i="6"/>
  <c r="I19" i="6"/>
  <c r="J18" i="6"/>
  <c r="J14" i="6"/>
  <c r="I13" i="6"/>
  <c r="I11" i="6"/>
  <c r="J10" i="6"/>
  <c r="K7" i="6"/>
  <c r="J6" i="6"/>
  <c r="I5" i="6"/>
  <c r="I3" i="6"/>
  <c r="K54" i="6"/>
  <c r="K53" i="6"/>
  <c r="J53" i="6"/>
  <c r="H53" i="6"/>
  <c r="K52" i="6"/>
  <c r="J52" i="6"/>
  <c r="I52" i="6"/>
  <c r="H52" i="6"/>
  <c r="H51" i="6"/>
  <c r="K50" i="6"/>
  <c r="K49" i="6"/>
  <c r="J49" i="6"/>
  <c r="I49" i="6"/>
  <c r="H49" i="6"/>
  <c r="K48" i="6"/>
  <c r="J48" i="6"/>
  <c r="I48" i="6"/>
  <c r="H48" i="6"/>
  <c r="K47" i="6"/>
  <c r="J47" i="6"/>
  <c r="I47" i="6"/>
  <c r="H47" i="6"/>
  <c r="K46" i="6"/>
  <c r="K45" i="6"/>
  <c r="J45" i="6"/>
  <c r="H45" i="6"/>
  <c r="K44" i="6"/>
  <c r="J44" i="6"/>
  <c r="I44" i="6"/>
  <c r="H44" i="6"/>
  <c r="H43" i="6"/>
  <c r="K42" i="6"/>
  <c r="K41" i="6"/>
  <c r="J41" i="6"/>
  <c r="I41" i="6"/>
  <c r="H41" i="6"/>
  <c r="K40" i="6"/>
  <c r="J40" i="6"/>
  <c r="I40" i="6"/>
  <c r="H40" i="6"/>
  <c r="K38" i="6"/>
  <c r="K37" i="6"/>
  <c r="J37" i="6"/>
  <c r="H37" i="6"/>
  <c r="K36" i="6"/>
  <c r="J36" i="6"/>
  <c r="I36" i="6"/>
  <c r="H36" i="6"/>
  <c r="H35" i="6"/>
  <c r="K34" i="6"/>
  <c r="K33" i="6"/>
  <c r="J33" i="6"/>
  <c r="I33" i="6"/>
  <c r="H33" i="6"/>
  <c r="K32" i="6"/>
  <c r="J32" i="6"/>
  <c r="I32" i="6"/>
  <c r="H32" i="6"/>
  <c r="K31" i="6"/>
  <c r="J31" i="6"/>
  <c r="I31" i="6"/>
  <c r="H31" i="6"/>
  <c r="K30" i="6"/>
  <c r="K29" i="6"/>
  <c r="J29" i="6"/>
  <c r="H29" i="6"/>
  <c r="K28" i="6"/>
  <c r="J28" i="6"/>
  <c r="I28" i="6"/>
  <c r="H28" i="6"/>
  <c r="K27" i="6"/>
  <c r="J27" i="6"/>
  <c r="H27" i="6"/>
  <c r="K26" i="6"/>
  <c r="K25" i="6"/>
  <c r="J25" i="6"/>
  <c r="I25" i="6"/>
  <c r="H25" i="6"/>
  <c r="K24" i="6"/>
  <c r="J24" i="6"/>
  <c r="I24" i="6"/>
  <c r="H24" i="6"/>
  <c r="K22" i="6"/>
  <c r="K21" i="6"/>
  <c r="J21" i="6"/>
  <c r="H21" i="6"/>
  <c r="K20" i="6"/>
  <c r="J20" i="6"/>
  <c r="I20" i="6"/>
  <c r="H20" i="6"/>
  <c r="K19" i="6"/>
  <c r="J19" i="6"/>
  <c r="H19" i="6"/>
  <c r="K18" i="6"/>
  <c r="K17" i="6"/>
  <c r="J17" i="6"/>
  <c r="I17" i="6"/>
  <c r="H17" i="6"/>
  <c r="K16" i="6"/>
  <c r="J16" i="6"/>
  <c r="I16" i="6"/>
  <c r="H16" i="6"/>
  <c r="K15" i="6"/>
  <c r="J15" i="6"/>
  <c r="I15" i="6"/>
  <c r="H15" i="6"/>
  <c r="K14" i="6"/>
  <c r="K13" i="6"/>
  <c r="J13" i="6"/>
  <c r="H13" i="6"/>
  <c r="K12" i="6"/>
  <c r="J12" i="6"/>
  <c r="I12" i="6"/>
  <c r="H12" i="6"/>
  <c r="K11" i="6"/>
  <c r="J11" i="6"/>
  <c r="H11" i="6"/>
  <c r="K10" i="6"/>
  <c r="K9" i="6"/>
  <c r="J9" i="6"/>
  <c r="I9" i="6"/>
  <c r="H9" i="6"/>
  <c r="K8" i="6"/>
  <c r="J8" i="6"/>
  <c r="I8" i="6"/>
  <c r="H8" i="6"/>
  <c r="K6" i="6"/>
  <c r="K5" i="6"/>
  <c r="J5" i="6"/>
  <c r="H5" i="6"/>
  <c r="K4" i="6"/>
  <c r="J4" i="6"/>
  <c r="I4" i="6"/>
  <c r="H4" i="6"/>
  <c r="K3" i="6"/>
  <c r="J3" i="6"/>
  <c r="H3" i="6"/>
  <c r="K54" i="5"/>
  <c r="J54" i="5"/>
  <c r="I54" i="5"/>
  <c r="H54" i="5"/>
  <c r="K53" i="5"/>
  <c r="I53" i="5"/>
  <c r="H53" i="5"/>
  <c r="K52" i="5"/>
  <c r="J52" i="5"/>
  <c r="I52" i="5"/>
  <c r="H52" i="5"/>
  <c r="K51" i="5"/>
  <c r="I51" i="5"/>
  <c r="H51" i="5"/>
  <c r="K50" i="5"/>
  <c r="I50" i="5"/>
  <c r="K49" i="5"/>
  <c r="I49" i="5"/>
  <c r="H49" i="5"/>
  <c r="K48" i="5"/>
  <c r="J48" i="5"/>
  <c r="I48" i="5"/>
  <c r="H48" i="5"/>
  <c r="K47" i="5"/>
  <c r="J47" i="5"/>
  <c r="I47" i="5"/>
  <c r="H47" i="5"/>
  <c r="K46" i="5"/>
  <c r="J46" i="5"/>
  <c r="I46" i="5"/>
  <c r="H46" i="5"/>
  <c r="K45" i="5"/>
  <c r="I45" i="5"/>
  <c r="H45" i="5"/>
  <c r="K44" i="5"/>
  <c r="J44" i="5"/>
  <c r="I44" i="5"/>
  <c r="H44" i="5"/>
  <c r="K43" i="5"/>
  <c r="I43" i="5"/>
  <c r="H43" i="5"/>
  <c r="K42" i="5"/>
  <c r="I42" i="5"/>
  <c r="H42" i="5"/>
  <c r="K41" i="5"/>
  <c r="J41" i="5"/>
  <c r="I41" i="5"/>
  <c r="H41" i="5"/>
  <c r="K40" i="5"/>
  <c r="J40" i="5"/>
  <c r="I40" i="5"/>
  <c r="H40" i="5"/>
  <c r="K38" i="5"/>
  <c r="J38" i="5"/>
  <c r="I38" i="5"/>
  <c r="H38" i="5"/>
  <c r="K37" i="5"/>
  <c r="J37" i="5"/>
  <c r="I37" i="5"/>
  <c r="H37" i="5"/>
  <c r="K36" i="5"/>
  <c r="J36" i="5"/>
  <c r="I36" i="5"/>
  <c r="H36" i="5"/>
  <c r="K35" i="5"/>
  <c r="I35" i="5"/>
  <c r="H35" i="5"/>
  <c r="K34" i="5"/>
  <c r="J34" i="5"/>
  <c r="I34" i="5"/>
  <c r="H34" i="5"/>
  <c r="K33" i="5"/>
  <c r="J33" i="5"/>
  <c r="I33" i="5"/>
  <c r="H33" i="5"/>
  <c r="K32" i="5"/>
  <c r="J32" i="5"/>
  <c r="I32" i="5"/>
  <c r="H32" i="5"/>
  <c r="K31" i="5"/>
  <c r="J31" i="5"/>
  <c r="I31" i="5"/>
  <c r="H31" i="5"/>
  <c r="K30" i="5"/>
  <c r="J30" i="5"/>
  <c r="I30" i="5"/>
  <c r="H30" i="5"/>
  <c r="K29" i="5"/>
  <c r="J29" i="5"/>
  <c r="I29" i="5"/>
  <c r="H29" i="5"/>
  <c r="K28" i="5"/>
  <c r="J28" i="5"/>
  <c r="I28" i="5"/>
  <c r="H28" i="5"/>
  <c r="K27" i="5"/>
  <c r="J27" i="5"/>
  <c r="I27" i="5"/>
  <c r="H27" i="5"/>
  <c r="K26" i="5"/>
  <c r="J26" i="5"/>
  <c r="I26" i="5"/>
  <c r="H26" i="5"/>
  <c r="K25" i="5"/>
  <c r="J25" i="5"/>
  <c r="I25" i="5"/>
  <c r="H25" i="5"/>
  <c r="K24" i="5"/>
  <c r="J24" i="5"/>
  <c r="I24" i="5"/>
  <c r="H24" i="5"/>
  <c r="K22" i="5"/>
  <c r="J22" i="5"/>
  <c r="I22" i="5"/>
  <c r="H22" i="5"/>
  <c r="K21" i="5"/>
  <c r="J21" i="5"/>
  <c r="I21" i="5"/>
  <c r="H21" i="5"/>
  <c r="K20" i="5"/>
  <c r="J20" i="5"/>
  <c r="I20" i="5"/>
  <c r="H20" i="5"/>
  <c r="K19" i="5"/>
  <c r="J19" i="5"/>
  <c r="I19" i="5"/>
  <c r="H19" i="5"/>
  <c r="K18" i="5"/>
  <c r="J18" i="5"/>
  <c r="I18" i="5"/>
  <c r="H18" i="5"/>
  <c r="K17" i="5"/>
  <c r="J17" i="5"/>
  <c r="I17" i="5"/>
  <c r="H17" i="5"/>
  <c r="K16" i="5"/>
  <c r="J16" i="5"/>
  <c r="I16" i="5"/>
  <c r="H16" i="5"/>
  <c r="K15" i="5"/>
  <c r="J15" i="5"/>
  <c r="I15" i="5"/>
  <c r="H15" i="5"/>
  <c r="K14" i="5"/>
  <c r="J14" i="5"/>
  <c r="I14" i="5"/>
  <c r="H14" i="5"/>
  <c r="K13" i="5"/>
  <c r="J13" i="5"/>
  <c r="I13" i="5"/>
  <c r="H13" i="5"/>
  <c r="K12" i="5"/>
  <c r="J12" i="5"/>
  <c r="I12" i="5"/>
  <c r="H12" i="5"/>
  <c r="K11" i="5"/>
  <c r="J11" i="5"/>
  <c r="I11" i="5"/>
  <c r="H11" i="5"/>
  <c r="K10" i="5"/>
  <c r="J10" i="5"/>
  <c r="I10" i="5"/>
  <c r="H10" i="5"/>
  <c r="K9" i="5"/>
  <c r="J9" i="5"/>
  <c r="I9" i="5"/>
  <c r="H9" i="5"/>
  <c r="K8" i="5"/>
  <c r="J8" i="5"/>
  <c r="I8" i="5"/>
  <c r="H8" i="5"/>
  <c r="K6" i="5"/>
  <c r="J6" i="5"/>
  <c r="I6" i="5"/>
  <c r="H6" i="5"/>
  <c r="K5" i="5"/>
  <c r="J5" i="5"/>
  <c r="I5" i="5"/>
  <c r="H5" i="5"/>
  <c r="K4" i="5"/>
  <c r="J4" i="5"/>
  <c r="I4" i="5"/>
  <c r="H4" i="5"/>
  <c r="K3" i="5"/>
  <c r="J3" i="5"/>
  <c r="I3" i="5"/>
  <c r="H3" i="5"/>
  <c r="H2" i="5"/>
  <c r="I2" i="5" s="1"/>
  <c r="J2" i="5" s="1"/>
  <c r="K2" i="5" s="1"/>
  <c r="C2" i="5"/>
  <c r="D2" i="5" s="1"/>
  <c r="E2" i="5" s="1"/>
  <c r="F2" i="5" s="1"/>
  <c r="H2" i="6"/>
  <c r="I2" i="6" s="1"/>
  <c r="J2" i="6" s="1"/>
  <c r="K2" i="6" s="1"/>
  <c r="C2" i="6"/>
  <c r="D2" i="6" s="1"/>
  <c r="E2" i="6" s="1"/>
  <c r="F2" i="6" s="1"/>
  <c r="K54" i="3"/>
  <c r="J54" i="3"/>
  <c r="I54" i="3"/>
  <c r="K53" i="3"/>
  <c r="J53" i="3"/>
  <c r="I53" i="3"/>
  <c r="K52" i="3"/>
  <c r="J52" i="3"/>
  <c r="I52" i="3"/>
  <c r="K51" i="3"/>
  <c r="J51" i="3"/>
  <c r="I51" i="3"/>
  <c r="K50" i="3"/>
  <c r="J50" i="3"/>
  <c r="I50" i="3"/>
  <c r="K49" i="3"/>
  <c r="J49" i="3"/>
  <c r="I49" i="3"/>
  <c r="K48" i="3"/>
  <c r="J48" i="3"/>
  <c r="I48" i="3"/>
  <c r="K47" i="3"/>
  <c r="J47" i="3"/>
  <c r="I47" i="3"/>
  <c r="K46" i="3"/>
  <c r="J46" i="3"/>
  <c r="I46" i="3"/>
  <c r="K45" i="3"/>
  <c r="J45" i="3"/>
  <c r="I45" i="3"/>
  <c r="K44" i="3"/>
  <c r="J44" i="3"/>
  <c r="I44" i="3"/>
  <c r="K43" i="3"/>
  <c r="J43" i="3"/>
  <c r="I43" i="3"/>
  <c r="K42" i="3"/>
  <c r="J42" i="3"/>
  <c r="I42" i="3"/>
  <c r="K41" i="3"/>
  <c r="J41" i="3"/>
  <c r="I41" i="3"/>
  <c r="K40" i="3"/>
  <c r="J40" i="3"/>
  <c r="I40" i="3"/>
  <c r="K39" i="3"/>
  <c r="J39" i="3"/>
  <c r="I39" i="3"/>
  <c r="K38" i="3"/>
  <c r="J38" i="3"/>
  <c r="I38" i="3"/>
  <c r="K37" i="3"/>
  <c r="J37" i="3"/>
  <c r="I37" i="3"/>
  <c r="K36" i="3"/>
  <c r="J36" i="3"/>
  <c r="I36" i="3"/>
  <c r="K35" i="3"/>
  <c r="J35" i="3"/>
  <c r="I35" i="3"/>
  <c r="K34" i="3"/>
  <c r="J34" i="3"/>
  <c r="I34" i="3"/>
  <c r="K33" i="3"/>
  <c r="J33" i="3"/>
  <c r="I33" i="3"/>
  <c r="K32" i="3"/>
  <c r="J32" i="3"/>
  <c r="I32" i="3"/>
  <c r="K31" i="3"/>
  <c r="J31" i="3"/>
  <c r="I31" i="3"/>
  <c r="K30" i="3"/>
  <c r="J30" i="3"/>
  <c r="I30" i="3"/>
  <c r="K29" i="3"/>
  <c r="J29" i="3"/>
  <c r="I29" i="3"/>
  <c r="K28" i="3"/>
  <c r="J28" i="3"/>
  <c r="I28" i="3"/>
  <c r="K27" i="3"/>
  <c r="J27" i="3"/>
  <c r="I27" i="3"/>
  <c r="K26" i="3"/>
  <c r="J26" i="3"/>
  <c r="I26" i="3"/>
  <c r="K25" i="3"/>
  <c r="J25" i="3"/>
  <c r="I25" i="3"/>
  <c r="K24" i="3"/>
  <c r="J24" i="3"/>
  <c r="I24" i="3"/>
  <c r="K23" i="3"/>
  <c r="J23" i="3"/>
  <c r="I23" i="3"/>
  <c r="K22" i="3"/>
  <c r="J22" i="3"/>
  <c r="I22" i="3"/>
  <c r="K21" i="3"/>
  <c r="J21" i="3"/>
  <c r="I21" i="3"/>
  <c r="K20" i="3"/>
  <c r="J20" i="3"/>
  <c r="I20" i="3"/>
  <c r="K19" i="3"/>
  <c r="J19" i="3"/>
  <c r="I19" i="3"/>
  <c r="K18" i="3"/>
  <c r="J18" i="3"/>
  <c r="I18" i="3"/>
  <c r="K17" i="3"/>
  <c r="J17" i="3"/>
  <c r="I17" i="3"/>
  <c r="K16" i="3"/>
  <c r="J16" i="3"/>
  <c r="I16" i="3"/>
  <c r="K15" i="3"/>
  <c r="J15" i="3"/>
  <c r="I15" i="3"/>
  <c r="K14" i="3"/>
  <c r="J14" i="3"/>
  <c r="I14" i="3"/>
  <c r="K13" i="3"/>
  <c r="J13" i="3"/>
  <c r="I13" i="3"/>
  <c r="K12" i="3"/>
  <c r="J12" i="3"/>
  <c r="I12" i="3"/>
  <c r="K11" i="3"/>
  <c r="J11" i="3"/>
  <c r="I11" i="3"/>
  <c r="K10" i="3"/>
  <c r="J10" i="3"/>
  <c r="I10" i="3"/>
  <c r="K9" i="3"/>
  <c r="J9" i="3"/>
  <c r="I9" i="3"/>
  <c r="K8" i="3"/>
  <c r="J8" i="3"/>
  <c r="I8" i="3"/>
  <c r="K7" i="3"/>
  <c r="J7" i="3"/>
  <c r="I7" i="3"/>
  <c r="K6" i="3"/>
  <c r="J6" i="3"/>
  <c r="I6" i="3"/>
  <c r="K5" i="3"/>
  <c r="J5" i="3"/>
  <c r="I5" i="3"/>
  <c r="K4" i="3"/>
  <c r="J4" i="3"/>
  <c r="I4" i="3"/>
  <c r="K3" i="3"/>
  <c r="J3" i="3"/>
  <c r="I3"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C2" i="3"/>
  <c r="D2" i="3" s="1"/>
  <c r="E2" i="3" s="1"/>
  <c r="F2" i="3" s="1"/>
  <c r="H2" i="3"/>
  <c r="I2" i="3" s="1"/>
  <c r="J2" i="3" s="1"/>
  <c r="K2" i="3" s="1"/>
  <c r="D5" i="32" l="1"/>
  <c r="E14" i="32"/>
  <c r="F7" i="32" s="1"/>
  <c r="D6" i="32"/>
  <c r="D10" i="32"/>
  <c r="D11" i="32"/>
  <c r="D12" i="32"/>
  <c r="D7" i="32"/>
  <c r="D13" i="32"/>
  <c r="F6" i="29"/>
  <c r="F8" i="29"/>
  <c r="F10" i="29"/>
  <c r="F11" i="29"/>
  <c r="D4" i="29"/>
  <c r="D5" i="29"/>
  <c r="D6" i="29"/>
  <c r="D7" i="29"/>
  <c r="D9" i="29"/>
  <c r="D10" i="29"/>
  <c r="G12" i="28"/>
  <c r="W8" i="30"/>
  <c r="W3" i="30"/>
  <c r="K47" i="30"/>
  <c r="L30" i="30" s="1"/>
  <c r="J34" i="30"/>
  <c r="J38" i="30"/>
  <c r="J3" i="30"/>
  <c r="J6" i="30"/>
  <c r="J18" i="30"/>
  <c r="J19" i="30"/>
  <c r="J22" i="30"/>
  <c r="J35" i="30"/>
  <c r="Q12" i="30"/>
  <c r="R10" i="30" s="1"/>
  <c r="U12" i="30"/>
  <c r="V10" i="30" s="1"/>
  <c r="J4" i="30"/>
  <c r="J20" i="30"/>
  <c r="J36" i="30"/>
  <c r="J5" i="30"/>
  <c r="J21" i="30"/>
  <c r="J37" i="30"/>
  <c r="J7" i="30"/>
  <c r="J23" i="30"/>
  <c r="J39" i="30"/>
  <c r="J8" i="30"/>
  <c r="J24" i="30"/>
  <c r="J40" i="30"/>
  <c r="J9" i="30"/>
  <c r="J25" i="30"/>
  <c r="J41" i="30"/>
  <c r="J10" i="30"/>
  <c r="J26" i="30"/>
  <c r="J42" i="30"/>
  <c r="J11" i="30"/>
  <c r="J27" i="30"/>
  <c r="J43" i="30"/>
  <c r="J12" i="30"/>
  <c r="J28" i="30"/>
  <c r="J44" i="30"/>
  <c r="J13" i="30"/>
  <c r="J29" i="30"/>
  <c r="J45" i="30"/>
  <c r="J14" i="30"/>
  <c r="J30" i="30"/>
  <c r="J46" i="30"/>
  <c r="J15" i="30"/>
  <c r="J31" i="30"/>
  <c r="J16" i="30"/>
  <c r="J32" i="30"/>
  <c r="J17" i="30"/>
  <c r="V7" i="30"/>
  <c r="O12" i="30"/>
  <c r="P5" i="30" s="1"/>
  <c r="S12" i="30"/>
  <c r="T3" i="30" s="1"/>
  <c r="J50" i="5"/>
  <c r="H7" i="5"/>
  <c r="H23" i="5"/>
  <c r="H39" i="5"/>
  <c r="I7" i="5"/>
  <c r="I23" i="5"/>
  <c r="I39" i="5"/>
  <c r="J7" i="5"/>
  <c r="J23" i="5"/>
  <c r="J39" i="5"/>
  <c r="H6" i="6"/>
  <c r="H10" i="6"/>
  <c r="H14" i="6"/>
  <c r="H18" i="6"/>
  <c r="H22" i="6"/>
  <c r="H26" i="6"/>
  <c r="H30" i="6"/>
  <c r="H34" i="6"/>
  <c r="H38" i="6"/>
  <c r="H42" i="6"/>
  <c r="H46" i="6"/>
  <c r="H50" i="6"/>
  <c r="H54" i="6"/>
  <c r="I6" i="6"/>
  <c r="I10" i="6"/>
  <c r="I14" i="6"/>
  <c r="I18" i="6"/>
  <c r="I22" i="6"/>
  <c r="I26" i="6"/>
  <c r="I30" i="6"/>
  <c r="I34" i="6"/>
  <c r="I38" i="6"/>
  <c r="I42" i="6"/>
  <c r="I46" i="6"/>
  <c r="I50" i="6"/>
  <c r="I54" i="6"/>
  <c r="H7" i="6"/>
  <c r="H23" i="6"/>
  <c r="H39" i="6"/>
  <c r="I7" i="6"/>
  <c r="I23" i="6"/>
  <c r="I35" i="6"/>
  <c r="I39" i="6"/>
  <c r="I43" i="6"/>
  <c r="I51" i="6"/>
  <c r="J7" i="6"/>
  <c r="J23" i="6"/>
  <c r="J35" i="6"/>
  <c r="J39" i="6"/>
  <c r="J43" i="6"/>
  <c r="J51" i="6"/>
  <c r="F5" i="32" l="1"/>
  <c r="F11" i="32"/>
  <c r="F10" i="32"/>
  <c r="F6" i="32"/>
  <c r="F8" i="32"/>
  <c r="F9" i="32"/>
  <c r="F13" i="32"/>
  <c r="F12" i="32"/>
  <c r="H10" i="28"/>
  <c r="H6" i="28"/>
  <c r="H9" i="28"/>
  <c r="H8" i="28"/>
  <c r="H7" i="28"/>
  <c r="H4" i="28"/>
  <c r="H12" i="28" s="1"/>
  <c r="H5" i="28"/>
  <c r="W12" i="30"/>
  <c r="X5" i="30" s="1"/>
  <c r="X6" i="30"/>
  <c r="X3" i="30"/>
  <c r="X4" i="30"/>
  <c r="L14" i="30"/>
  <c r="L5" i="30"/>
  <c r="L37" i="30"/>
  <c r="L26" i="30"/>
  <c r="L27" i="30"/>
  <c r="L11" i="30"/>
  <c r="L42" i="30"/>
  <c r="L9" i="30"/>
  <c r="L40" i="30"/>
  <c r="L6" i="30"/>
  <c r="L34" i="30"/>
  <c r="L32" i="30"/>
  <c r="L35" i="30"/>
  <c r="L33" i="30"/>
  <c r="L31" i="30"/>
  <c r="L15" i="30"/>
  <c r="L36" i="30"/>
  <c r="L16" i="30"/>
  <c r="L41" i="30"/>
  <c r="L20" i="30"/>
  <c r="L10" i="30"/>
  <c r="L46" i="30"/>
  <c r="L25" i="30"/>
  <c r="L4" i="30"/>
  <c r="L19" i="30"/>
  <c r="L45" i="30"/>
  <c r="L24" i="30"/>
  <c r="L18" i="30"/>
  <c r="L39" i="30"/>
  <c r="L44" i="30"/>
  <c r="L23" i="30"/>
  <c r="L29" i="30"/>
  <c r="L3" i="30"/>
  <c r="L28" i="30"/>
  <c r="L7" i="30"/>
  <c r="L8" i="30"/>
  <c r="L12" i="30"/>
  <c r="L38" i="30"/>
  <c r="L17" i="30"/>
  <c r="L13" i="30"/>
  <c r="L43" i="30"/>
  <c r="L22" i="30"/>
  <c r="L21" i="30"/>
  <c r="X10" i="30"/>
  <c r="X9" i="30"/>
  <c r="X8" i="30"/>
  <c r="X7" i="30"/>
  <c r="R5" i="30"/>
  <c r="R4" i="30"/>
  <c r="R3" i="30"/>
  <c r="R12" i="30" s="1"/>
  <c r="R6" i="30"/>
  <c r="R9" i="30"/>
  <c r="R8" i="30"/>
  <c r="R7" i="30"/>
  <c r="V8" i="30"/>
  <c r="V6" i="30"/>
  <c r="V5" i="30"/>
  <c r="P4" i="30"/>
  <c r="P3" i="30"/>
  <c r="V9" i="30"/>
  <c r="V4" i="30"/>
  <c r="V3" i="30"/>
  <c r="P7" i="30"/>
  <c r="J47" i="30"/>
  <c r="P10" i="30"/>
  <c r="P9" i="30"/>
  <c r="P8" i="30"/>
  <c r="T6" i="30"/>
  <c r="P6" i="30"/>
  <c r="T9" i="30"/>
  <c r="T8" i="30"/>
  <c r="T7" i="30"/>
  <c r="T4" i="30"/>
  <c r="T5" i="30"/>
  <c r="T10" i="30"/>
  <c r="L47" i="30" l="1"/>
  <c r="X12" i="30"/>
  <c r="V12" i="30"/>
  <c r="P12" i="30"/>
  <c r="T12" i="30"/>
</calcChain>
</file>

<file path=xl/sharedStrings.xml><?xml version="1.0" encoding="utf-8"?>
<sst xmlns="http://schemas.openxmlformats.org/spreadsheetml/2006/main" count="1969" uniqueCount="219">
  <si>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</si>
  <si>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</si>
  <si>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</si>
  <si>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</si>
  <si>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</si>
  <si>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</si>
  <si>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</si>
  <si>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</si>
  <si>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</si>
  <si>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</si>
  <si>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</si>
  <si>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</si>
  <si>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</si>
  <si>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</si>
  <si>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</si>
  <si>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</si>
  <si>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</si>
  <si>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</si>
  <si>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</si>
  <si>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</si>
  <si>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</si>
  <si>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</si>
  <si>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</si>
  <si>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</si>
  <si>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</si>
  <si>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</si>
  <si>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</si>
  <si>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</si>
  <si>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</si>
  <si>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</si>
  <si>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</si>
  <si>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</si>
  <si>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</si>
  <si>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</si>
  <si>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</si>
  <si>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</si>
  <si>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</si>
  <si>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</si>
  <si>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</si>
  <si>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</si>
  <si>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</si>
  <si>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</si>
  <si>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</si>
  <si>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</si>
  <si>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</si>
  <si>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</si>
  <si>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</si>
  <si>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</si>
  <si>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</si>
  <si>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</si>
  <si>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</si>
  <si>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Countrywide</t>
  </si>
  <si>
    <t>Average Premium</t>
  </si>
  <si>
    <t>Median Insured Home Value</t>
  </si>
  <si>
    <t>Insurance Range</t>
  </si>
  <si>
    <t>%</t>
  </si>
  <si>
    <t>HO-1</t>
  </si>
  <si>
    <t>HO-2</t>
  </si>
  <si>
    <t>HO-3</t>
  </si>
  <si>
    <t>HO-5</t>
  </si>
  <si>
    <t>$49,999 and under</t>
  </si>
  <si>
    <t>$50,000 to $74,999</t>
  </si>
  <si>
    <t>$75,000 to $99,999</t>
  </si>
  <si>
    <t>$100,000 to $124,999</t>
  </si>
  <si>
    <t>$125,000 to $149, 999</t>
  </si>
  <si>
    <t>$150,000 to $174,999</t>
  </si>
  <si>
    <t>$175,000 to $199,999</t>
  </si>
  <si>
    <t>$200,000 to $224,999</t>
  </si>
  <si>
    <t>$225,000 to $249,999</t>
  </si>
  <si>
    <t>$250,000 to $274,999</t>
  </si>
  <si>
    <t>$275,000 to $299,999</t>
  </si>
  <si>
    <t>$300,000 to $324,999</t>
  </si>
  <si>
    <t>$325,000 to $349,999</t>
  </si>
  <si>
    <t>$350,000 to $374,999</t>
  </si>
  <si>
    <t>$375,000 to $399,999</t>
  </si>
  <si>
    <t>$400,000 to $424,999</t>
  </si>
  <si>
    <t>$425,000 to $449,999</t>
  </si>
  <si>
    <t>$450,000 to $474,999</t>
  </si>
  <si>
    <t>$475,000 to $499,999</t>
  </si>
  <si>
    <t>$500,000 to $524,999</t>
  </si>
  <si>
    <t>$525,000 to $549,999</t>
  </si>
  <si>
    <t>$550,000 to $574,999</t>
  </si>
  <si>
    <t>$575,000 to $599,999</t>
  </si>
  <si>
    <t>$600,000 to $624,999</t>
  </si>
  <si>
    <t>$625,000 to $649,999</t>
  </si>
  <si>
    <t>$650,000 to $674,999</t>
  </si>
  <si>
    <t>$675,000 to $699,999</t>
  </si>
  <si>
    <t>$700,000 to $724,999</t>
  </si>
  <si>
    <t>$725,000 to $749,999</t>
  </si>
  <si>
    <t>$750,000 to $774,999</t>
  </si>
  <si>
    <t>$775,000 to $799,999</t>
  </si>
  <si>
    <t>$800,000 to $824,999</t>
  </si>
  <si>
    <t>$825,000 to $849,999</t>
  </si>
  <si>
    <t>$850,000 to $874,999</t>
  </si>
  <si>
    <t>$875,000 to $899,999</t>
  </si>
  <si>
    <t>$900,000 to $924,999</t>
  </si>
  <si>
    <t>$925,000 to $949,999</t>
  </si>
  <si>
    <t>$950,000 to $974,999</t>
  </si>
  <si>
    <t>$975,000 to $999,999</t>
  </si>
  <si>
    <t>1,000,000 to 1,249,999</t>
  </si>
  <si>
    <t>1,250,000 to 1, 499,999</t>
  </si>
  <si>
    <t>1,500,000 to 1,749,999</t>
  </si>
  <si>
    <t>1,750,000 to 1,999,999</t>
  </si>
  <si>
    <t>2,000,000 and up</t>
  </si>
  <si>
    <t>Total</t>
  </si>
  <si>
    <t>Fire or lightning</t>
  </si>
  <si>
    <t>Windstorm or hail</t>
  </si>
  <si>
    <t>Explosion</t>
  </si>
  <si>
    <t>Riots</t>
  </si>
  <si>
    <t>Aircraft</t>
  </si>
  <si>
    <t>Vehicles</t>
  </si>
  <si>
    <t>Smoke</t>
  </si>
  <si>
    <t>Vandalism</t>
  </si>
  <si>
    <t>Theft</t>
  </si>
  <si>
    <t>Falling objects</t>
  </si>
  <si>
    <t>Weight of ice, snow, or sleet</t>
  </si>
  <si>
    <t>Accidental discharge or overflow of water or steam</t>
  </si>
  <si>
    <t>Sudden and accidental tearing, cracking, burning, or bulging</t>
  </si>
  <si>
    <t>Freezing</t>
  </si>
  <si>
    <t>Sudden and accidental damage due to short circuiting</t>
  </si>
  <si>
    <t>Volcanic Eruption</t>
  </si>
  <si>
    <t>Medical Payments to others</t>
  </si>
  <si>
    <t>Liability</t>
  </si>
  <si>
    <t>Perils or Coverage Part&gt;&gt;&gt;</t>
  </si>
  <si>
    <t>Coverage A</t>
  </si>
  <si>
    <t>Coverage B</t>
  </si>
  <si>
    <t>Coverage C</t>
  </si>
  <si>
    <t>Coverage D</t>
  </si>
  <si>
    <t>Coverage E</t>
  </si>
  <si>
    <t>Contents</t>
  </si>
  <si>
    <t>Additional living expenses</t>
  </si>
  <si>
    <t>Calendar year data</t>
  </si>
  <si>
    <t>Paid claim count</t>
  </si>
  <si>
    <t>Coverage F</t>
  </si>
  <si>
    <t>Other Structures</t>
  </si>
  <si>
    <t>Direct written Premiums</t>
  </si>
  <si>
    <t>Number of insured homes</t>
  </si>
  <si>
    <t>Paid Losses and ALAE as a percent of direct written premium</t>
  </si>
  <si>
    <t>Direct losses &amp; alae paid</t>
  </si>
  <si>
    <t>Paid claim counts</t>
  </si>
  <si>
    <t>All other perils *</t>
  </si>
  <si>
    <t>* All Other perils include, but are not limited to:</t>
  </si>
  <si>
    <t>And so on ....</t>
  </si>
  <si>
    <t>Direct Written premium</t>
  </si>
  <si>
    <t>Direct Earned premium</t>
  </si>
  <si>
    <t>CATASTROPHE Direct Incurred losses</t>
  </si>
  <si>
    <t>CATASTROPHE Direct Paid losses</t>
  </si>
  <si>
    <t>All Incurred losses</t>
  </si>
  <si>
    <t>All Paid losses</t>
  </si>
  <si>
    <t>Earned exposures (Number of homes insured)</t>
  </si>
  <si>
    <t>Amount of insurance years (Insured value)</t>
  </si>
  <si>
    <t>CATASTROPHE LOSS= LOSSES REPORTED TO PROPERTY CLAIM SERVICES FOR OCCURRENCES WITH $25 MILLION OR MORE IN LOSS; INCLUDES HURRICANES; TORNADOS, HAIL; WILDFIRE</t>
  </si>
  <si>
    <t>Calendar year data OR Accident year data (for discussion by the SDWG)</t>
  </si>
  <si>
    <t>PROPOSED OPTION ONE</t>
  </si>
  <si>
    <t>CURRENT</t>
  </si>
  <si>
    <t>50000 to 74999</t>
  </si>
  <si>
    <t>$200,000 to $299,999</t>
  </si>
  <si>
    <t>$300,000 to $399,999</t>
  </si>
  <si>
    <t>$400,000 to $499,999</t>
  </si>
  <si>
    <t>$500,000 and over</t>
  </si>
  <si>
    <t>PROPOSED OPTION TWO</t>
  </si>
  <si>
    <t>$99,999 and under</t>
  </si>
  <si>
    <t>$100,000 to $199,999</t>
  </si>
  <si>
    <t>$500,000 to $749,999</t>
  </si>
  <si>
    <t>$750,000 to $999,999</t>
  </si>
  <si>
    <t>$1,000,000 and over</t>
  </si>
  <si>
    <t>HO-8</t>
  </si>
  <si>
    <t>ALL DF POLICY FORMS</t>
  </si>
  <si>
    <t>HO-4</t>
  </si>
  <si>
    <t>HO-6</t>
  </si>
  <si>
    <t>$13,999 and under</t>
  </si>
  <si>
    <t>$20,000 to $25,999</t>
  </si>
  <si>
    <t>$14,000 to $19,999</t>
  </si>
  <si>
    <t>$26,000 to $31,999</t>
  </si>
  <si>
    <t>$32,000 to $37, 999</t>
  </si>
  <si>
    <t>$38,000 to $43,999</t>
  </si>
  <si>
    <t>$44,000 to $49,999</t>
  </si>
  <si>
    <t>$24,999 and under</t>
  </si>
  <si>
    <t>$25,000 to $49,999</t>
  </si>
  <si>
    <t>$200,000 to $299, 999</t>
  </si>
  <si>
    <t>$500,000 AND OVER</t>
  </si>
  <si>
    <t>$100,000 AND OVER</t>
  </si>
  <si>
    <t>$100,000 to $149,999</t>
  </si>
  <si>
    <t>$150,000 to $199, 999</t>
  </si>
  <si>
    <t>$200,000 to $249,999</t>
  </si>
  <si>
    <t>$250,000 to $299,999</t>
  </si>
  <si>
    <t>$300,000 to $399,000</t>
  </si>
  <si>
    <t>$400,000 to $499,000</t>
  </si>
  <si>
    <t>Mobile+ means Mobile Homes; Manufactured Homes, and Modular Homes (all policy forms combined)</t>
  </si>
  <si>
    <t>There would now be a table showing average premiums by state, similar to Table 5 in the automobile Database</t>
  </si>
  <si>
    <t>The ranges of home values would now be more realistic, and in line with higher home prices</t>
  </si>
  <si>
    <t>Data on mobile, manufactured, and modular homes would now be collected</t>
  </si>
  <si>
    <t>Problems with current format and data tables</t>
  </si>
  <si>
    <t>Proposed format and data tables</t>
  </si>
  <si>
    <t>There is no data on Mobile, Manufactured, or Modular homes, yet these homes provide shelter to important citizens, and in some states, these homes are a very large percent of all homes according to US Census data</t>
  </si>
  <si>
    <t>This table would also show median home values, because these values vary significantly among states</t>
  </si>
  <si>
    <t>has never had its format changed from the first report in 2003, to offer data which can be more useful to regulators, academic researchers, and the public</t>
  </si>
  <si>
    <t>No data is captured on the effect of catastrophes, which are largely wind, and which are useful data for analyses by regulators, academic researchers, and the public</t>
  </si>
  <si>
    <t>The table of home value ranges has never been updated, but home values have risen since 2003</t>
  </si>
  <si>
    <t>Data on catastrophes would now be collected</t>
  </si>
  <si>
    <t>Note that Fast Track data distinguishes loss data for catastrophes from non-catastrophe losses</t>
  </si>
  <si>
    <t>Median year of construction</t>
  </si>
  <si>
    <t>Number of homes constructed to building code</t>
  </si>
  <si>
    <t>Number of homes constructed prior to building code</t>
  </si>
  <si>
    <t>Number of homes constructed according to any IBHS standard</t>
  </si>
  <si>
    <t>There is no table showing average premiums by state, which in the NAIC Automobile Database Report gets tremendous attention from the public, academic researchers, and the media</t>
  </si>
  <si>
    <t>The current NAIC Dwelling Fire, Homeowners Owner Occupied, Homeowners Tenant and Condominium/Cooperative Unit Owner's Insurance Report</t>
  </si>
  <si>
    <t>Note that the relationship between non-cat losses to to all losses; and cat losses to all losses; gives a rough but useful idea of the dollar value of mitigation</t>
  </si>
  <si>
    <t>An extra piece of data is proposed to be captured; non-cat losses  to exposures; and cat losses to exposures</t>
  </si>
  <si>
    <t>Note that Fast Track has captured cat losses and non cat losses for Homeowners, by state; so obviously the industry sees this data as useful</t>
  </si>
  <si>
    <t>so the lower end price ranges should not be rolled up too high</t>
  </si>
  <si>
    <t>That table should show median home values by state OR median insured home value by state</t>
  </si>
  <si>
    <t>Recent trends in zoning regulations allow tiny homes (fixed to the ground or on wheels); along with ADU's (Accessory Dwelling Units); to alleviate the affordable home situation;</t>
  </si>
  <si>
    <t>No data is captured by peril, which are useful data for analyses by regulators, academic researchers, and the public.  However, data by peril is not as important as the data showing cat losses separate from non-cat losses</t>
  </si>
  <si>
    <t>or separate from all losses</t>
  </si>
  <si>
    <t>Interesting but not essential</t>
  </si>
  <si>
    <t>The "Resources" tab would show interesting data, but not essential</t>
  </si>
  <si>
    <t>The "Perils" tab would show interesting data, but not essential</t>
  </si>
  <si>
    <t>If a state likes this data, it can conduct its own data call by zip code, to capture data on the "hotspots" within each state; where mitigation dollars could do the most good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</si>
</sst>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quot;$&quot;#,##0"/>
    <numFmt numFmtId="166" formatCode="_(* #,##0_);_(* \(#,##0\);_(* &quot;-&quot;??_);_(@_)"/>
    <numFmt numFmtId="167" formatCode="0.0%"/>
  </numFmts>
  <fonts count="7">
    <font>
      <sz val="11"/>
      <color theme="1"/>
      <name val="Calibri"/>
      <family val="2"/>
      <scheme val="minor"/>
    </font>
    <font>
      <sz val="11"/>
      <color theme="1"/>
      <name val="Calibri"/>
      <family val="2"/>
      <scheme val="minor"/>
    </font>
    <font>
      <b/>
      <sz val="11"/>
      <color theme="1"/>
      <name val="Calibri"/>
      <family val="2"/>
      <scheme val="minor"/>
    </font>
    <font>
      <sz val="13"/>
      <color rgb="FF4A4A4A"/>
      <name val="Inherit"/>
    </font>
    <font>
      <sz val="12"/>
      <color theme="1"/>
      <name val="Calibri"/>
      <family val="2"/>
      <scheme val="minor"/>
    </font>
    <font>
      <sz val="12"/>
      <color rgb="FF4A4A4A"/>
      <name val="Inherit"/>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4" fontId="0" fillId="0" borderId="0" xfId="0" applyNumberFormat="1"/>
    <xf numFmtId="0" fontId="0" fillId="0" borderId="0" xfId="0" applyAlignment="1">
      <alignment wrapText="1"/>
    </xf>
    <xf numFmtId="0" fontId="0" fillId="0" borderId="0" xfId="0" applyAlignment="1">
      <alignment shrinkToFit="1"/>
    </xf>
    <xf numFmtId="165" fontId="0" fillId="0" borderId="0" xfId="1" applyNumberFormat="1" applyFont="1"/>
    <xf numFmtId="164" fontId="0" fillId="0" borderId="0" xfId="0" applyNumberFormat="1"/>
    <xf numFmtId="165" fontId="0" fillId="0" borderId="0" xfId="0" applyNumberFormat="1"/>
    <xf numFmtId="0" fontId="0" fillId="0" borderId="2" xfId="0" applyBorder="1"/>
    <xf numFmtId="0" fontId="0" fillId="0" borderId="3" xfId="0" applyBorder="1"/>
    <xf numFmtId="0" fontId="0" fillId="0" borderId="4" xfId="0" applyBorder="1"/>
    <xf numFmtId="0" fontId="0" fillId="0" borderId="1" xfId="0" applyBorder="1"/>
    <xf numFmtId="0" fontId="2" fillId="0" borderId="1" xfId="0" applyFont="1" applyBorder="1" applyAlignment="1">
      <alignment horizontal="center" vertical="center"/>
    </xf>
    <xf numFmtId="166" fontId="0" fillId="0" borderId="0" xfId="1" applyNumberFormat="1" applyFont="1"/>
    <xf numFmtId="10" fontId="2" fillId="0" borderId="0" xfId="2" applyNumberFormat="1" applyFont="1"/>
    <xf numFmtId="0" fontId="3" fillId="0" borderId="0" xfId="0" applyFont="1" applyAlignment="1">
      <alignment horizontal="left" vertical="center" wrapText="1" indent="1"/>
    </xf>
    <xf numFmtId="0" fontId="4" fillId="0" borderId="5" xfId="0" applyFont="1" applyBorder="1"/>
    <xf numFmtId="0" fontId="4" fillId="0" borderId="6" xfId="0" applyFont="1" applyBorder="1"/>
    <xf numFmtId="0" fontId="4" fillId="0" borderId="7" xfId="0" applyFont="1" applyBorder="1"/>
    <xf numFmtId="0" fontId="4" fillId="0" borderId="0" xfId="0" applyFont="1"/>
    <xf numFmtId="0" fontId="4" fillId="0" borderId="9" xfId="0" applyFont="1" applyBorder="1"/>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0" fontId="4" fillId="0" borderId="11" xfId="0" applyFont="1" applyBorder="1"/>
    <xf numFmtId="0" fontId="4" fillId="0" borderId="12" xfId="0" applyFont="1" applyBorder="1"/>
    <xf numFmtId="0" fontId="4" fillId="0" borderId="8" xfId="0" applyFont="1" applyBorder="1" applyAlignment="1">
      <alignment vertical="center"/>
    </xf>
    <xf numFmtId="166" fontId="0" fillId="0" borderId="0" xfId="0" applyNumberFormat="1"/>
    <xf numFmtId="0" fontId="0" fillId="2" borderId="0" xfId="0" applyFill="1"/>
    <xf numFmtId="0" fontId="0" fillId="2" borderId="2" xfId="0" applyFill="1" applyBorder="1"/>
    <xf numFmtId="0" fontId="2" fillId="2" borderId="2" xfId="0" applyFont="1" applyFill="1" applyBorder="1" applyAlignment="1">
      <alignment horizontal="center" vertical="center"/>
    </xf>
    <xf numFmtId="0" fontId="0" fillId="2" borderId="3" xfId="0" applyFill="1" applyBorder="1"/>
    <xf numFmtId="0" fontId="2" fillId="0" borderId="0" xfId="0" applyFont="1" applyAlignment="1">
      <alignment horizontal="center" vertical="center"/>
    </xf>
    <xf numFmtId="167" fontId="2" fillId="0" borderId="0" xfId="2" applyNumberFormat="1" applyFont="1"/>
    <xf numFmtId="0" fontId="2" fillId="0" borderId="13" xfId="0" applyFont="1" applyBorder="1" applyAlignment="1">
      <alignment horizontal="center" vertical="center"/>
    </xf>
    <xf numFmtId="0" fontId="0" fillId="3" borderId="0" xfId="0" applyFill="1"/>
    <xf numFmtId="0" fontId="6" fillId="2"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0B06-A1AB-4F96-AEE8-74179D1D0201}">
  <dimension ref="A1"/>
  <sheetViews>
    <sheetView workbookViewId="0"/>
  </sheetViews>
  <sheetFormatPr defaultColWidth="9.1796875" defaultRowHeight="14.5"/>
  <cols>
    <col min="1" max="16384" width="9.1796875" style="3"/>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F584-1E7C-4929-B5D4-0C1AB857CCF7}">
  <dimension ref="A1:J87"/>
  <sheetViews>
    <sheetView workbookViewId="0">
      <selection activeCell="H1" sqref="H1:J2"/>
    </sheetView>
  </sheetViews>
  <sheetFormatPr defaultRowHeight="14.5"/>
  <cols>
    <col min="1" max="1" width="20.26953125" customWidth="1"/>
    <col min="2" max="2" width="10.26953125" customWidth="1"/>
    <col min="3" max="3" width="13.1796875" customWidth="1"/>
  </cols>
  <sheetData>
    <row r="1" spans="1:10" ht="116">
      <c r="B1" s="2" t="s">
        <v>135</v>
      </c>
      <c r="C1" s="2" t="s">
        <v>53</v>
      </c>
      <c r="D1" s="2" t="s">
        <v>136</v>
      </c>
      <c r="E1" s="2" t="s">
        <v>138</v>
      </c>
      <c r="F1" s="2" t="s">
        <v>139</v>
      </c>
      <c r="G1" s="2" t="s">
        <v>201</v>
      </c>
      <c r="H1" s="2" t="s">
        <v>202</v>
      </c>
      <c r="I1" s="2" t="s">
        <v>203</v>
      </c>
      <c r="J1" s="2" t="s">
        <v>204</v>
      </c>
    </row>
    <row r="2" spans="1:10">
      <c r="B2">
        <v>2022</v>
      </c>
      <c r="C2">
        <v>2022</v>
      </c>
      <c r="D2">
        <v>2022</v>
      </c>
      <c r="E2">
        <v>2022</v>
      </c>
      <c r="F2">
        <v>2022</v>
      </c>
      <c r="G2">
        <v>2022</v>
      </c>
      <c r="H2">
        <v>2022</v>
      </c>
      <c r="I2">
        <v>2022</v>
      </c>
      <c r="J2">
        <v>2022</v>
      </c>
    </row>
    <row r="3" spans="1:10">
      <c r="A3" t="s">
        <v>0</v>
      </c>
      <c r="B3" s="5"/>
      <c r="C3" s="6">
        <f>DF!G3</f>
        <v>71500</v>
      </c>
    </row>
    <row r="4" spans="1:10">
      <c r="A4" t="s">
        <v>1</v>
      </c>
      <c r="B4" s="5"/>
      <c r="C4" s="6">
        <f>DF!G4</f>
        <v>96000</v>
      </c>
    </row>
    <row r="5" spans="1:10">
      <c r="A5" t="s">
        <v>2</v>
      </c>
      <c r="B5" s="5"/>
      <c r="C5" s="6">
        <f>DF!G5</f>
        <v>110750</v>
      </c>
    </row>
    <row r="6" spans="1:10">
      <c r="A6" t="s">
        <v>3</v>
      </c>
      <c r="B6" s="5"/>
      <c r="C6" s="6">
        <f>DF!G6</f>
        <v>64750</v>
      </c>
    </row>
    <row r="7" spans="1:10">
      <c r="A7" t="s">
        <v>4</v>
      </c>
      <c r="B7" s="5"/>
      <c r="C7" s="6">
        <f>DF!G7</f>
        <v>199750</v>
      </c>
    </row>
    <row r="8" spans="1:10">
      <c r="A8" t="s">
        <v>5</v>
      </c>
      <c r="B8" s="5"/>
      <c r="C8" s="6">
        <f>DF!G8</f>
        <v>145500</v>
      </c>
    </row>
    <row r="9" spans="1:10">
      <c r="A9" t="s">
        <v>6</v>
      </c>
      <c r="B9" s="5"/>
      <c r="C9" s="6">
        <f>DF!G9</f>
        <v>108000</v>
      </c>
    </row>
    <row r="10" spans="1:10">
      <c r="A10" t="s">
        <v>7</v>
      </c>
      <c r="B10" s="5"/>
      <c r="C10" s="6">
        <f>DF!G10</f>
        <v>83750</v>
      </c>
    </row>
    <row r="11" spans="1:10">
      <c r="A11" t="s">
        <v>8</v>
      </c>
      <c r="B11" s="5"/>
      <c r="C11" s="6">
        <f>DF!G11</f>
        <v>151500</v>
      </c>
    </row>
    <row r="12" spans="1:10">
      <c r="A12" t="s">
        <v>9</v>
      </c>
      <c r="B12" s="5"/>
      <c r="C12" s="6">
        <f>DF!G12</f>
        <v>102250</v>
      </c>
    </row>
    <row r="13" spans="1:10">
      <c r="A13" t="s">
        <v>10</v>
      </c>
      <c r="B13" s="5"/>
      <c r="C13" s="6">
        <f>DF!G13</f>
        <v>94000</v>
      </c>
    </row>
    <row r="14" spans="1:10">
      <c r="A14" t="s">
        <v>11</v>
      </c>
      <c r="B14" s="5"/>
      <c r="C14" s="6">
        <f>DF!G14</f>
        <v>178250</v>
      </c>
    </row>
    <row r="15" spans="1:10">
      <c r="A15" t="s">
        <v>12</v>
      </c>
      <c r="B15" s="5"/>
      <c r="C15" s="6">
        <f>DF!G15</f>
        <v>115000</v>
      </c>
    </row>
    <row r="16" spans="1:10">
      <c r="A16" t="s">
        <v>13</v>
      </c>
      <c r="B16" s="5"/>
      <c r="C16" s="6">
        <f>DF!G16</f>
        <v>73750</v>
      </c>
    </row>
    <row r="17" spans="1:3">
      <c r="A17" t="s">
        <v>14</v>
      </c>
      <c r="B17" s="5"/>
      <c r="C17" s="6">
        <f>DF!G17</f>
        <v>64500</v>
      </c>
    </row>
    <row r="18" spans="1:3">
      <c r="A18" t="s">
        <v>15</v>
      </c>
      <c r="B18" s="5"/>
      <c r="C18" s="6">
        <f>DF!G18</f>
        <v>59750</v>
      </c>
    </row>
    <row r="19" spans="1:3">
      <c r="A19" t="s">
        <v>16</v>
      </c>
      <c r="B19" s="5"/>
      <c r="C19" s="6">
        <f>DF!G19</f>
        <v>70500</v>
      </c>
    </row>
    <row r="20" spans="1:3">
      <c r="A20" t="s">
        <v>17</v>
      </c>
      <c r="B20" s="5"/>
      <c r="C20" s="6">
        <f>DF!G20</f>
        <v>64250</v>
      </c>
    </row>
    <row r="21" spans="1:3">
      <c r="A21" t="s">
        <v>18</v>
      </c>
      <c r="B21" s="5"/>
      <c r="C21" s="6">
        <f>DF!G21</f>
        <v>65000</v>
      </c>
    </row>
    <row r="22" spans="1:3">
      <c r="A22" t="s">
        <v>19</v>
      </c>
      <c r="B22" s="5"/>
      <c r="C22" s="6">
        <f>DF!G22</f>
        <v>97250</v>
      </c>
    </row>
    <row r="23" spans="1:3">
      <c r="A23" t="s">
        <v>20</v>
      </c>
      <c r="B23" s="5"/>
      <c r="C23" s="6">
        <f>DF!G23</f>
        <v>108250</v>
      </c>
    </row>
    <row r="24" spans="1:3">
      <c r="A24" t="s">
        <v>21</v>
      </c>
      <c r="B24" s="5"/>
      <c r="C24" s="6">
        <f>DF!G24</f>
        <v>160000</v>
      </c>
    </row>
    <row r="25" spans="1:3">
      <c r="A25" t="s">
        <v>22</v>
      </c>
      <c r="B25" s="5"/>
      <c r="C25" s="6">
        <f>DF!G25</f>
        <v>65000</v>
      </c>
    </row>
    <row r="26" spans="1:3">
      <c r="A26" t="s">
        <v>23</v>
      </c>
      <c r="B26" s="5"/>
      <c r="C26" s="6">
        <f>DF!G26</f>
        <v>88250</v>
      </c>
    </row>
    <row r="27" spans="1:3">
      <c r="A27" t="s">
        <v>24</v>
      </c>
      <c r="B27" s="5"/>
      <c r="C27" s="6">
        <f>DF!G27</f>
        <v>65750</v>
      </c>
    </row>
    <row r="28" spans="1:3">
      <c r="A28" t="s">
        <v>25</v>
      </c>
      <c r="B28" s="5"/>
      <c r="C28" s="6">
        <f>DF!G28</f>
        <v>66750</v>
      </c>
    </row>
    <row r="29" spans="1:3">
      <c r="A29" t="s">
        <v>26</v>
      </c>
      <c r="B29" s="5"/>
      <c r="C29" s="6">
        <f>DF!G29</f>
        <v>131750</v>
      </c>
    </row>
    <row r="30" spans="1:3">
      <c r="A30" t="s">
        <v>27</v>
      </c>
      <c r="B30" s="5"/>
      <c r="C30" s="6">
        <f>DF!G30</f>
        <v>74000</v>
      </c>
    </row>
    <row r="31" spans="1:3">
      <c r="A31" t="s">
        <v>28</v>
      </c>
      <c r="B31" s="5"/>
      <c r="C31" s="6">
        <f>DF!G31</f>
        <v>109250</v>
      </c>
    </row>
    <row r="32" spans="1:3">
      <c r="A32" t="s">
        <v>29</v>
      </c>
      <c r="B32" s="5"/>
      <c r="C32" s="6">
        <f>DF!G32</f>
        <v>117000</v>
      </c>
    </row>
    <row r="33" spans="1:3">
      <c r="A33" t="s">
        <v>30</v>
      </c>
      <c r="B33" s="5"/>
      <c r="C33" s="6">
        <f>DF!G33</f>
        <v>124500</v>
      </c>
    </row>
    <row r="34" spans="1:3">
      <c r="A34" t="s">
        <v>31</v>
      </c>
      <c r="B34" s="5"/>
      <c r="C34" s="6">
        <f>DF!G34</f>
        <v>88500</v>
      </c>
    </row>
    <row r="35" spans="1:3">
      <c r="A35" t="s">
        <v>32</v>
      </c>
      <c r="B35" s="5"/>
      <c r="C35" s="6">
        <f>DF!G35</f>
        <v>132750</v>
      </c>
    </row>
    <row r="36" spans="1:3">
      <c r="A36" t="s">
        <v>33</v>
      </c>
      <c r="B36" s="5"/>
      <c r="C36" s="6">
        <f>DF!G36</f>
        <v>94500</v>
      </c>
    </row>
    <row r="37" spans="1:3">
      <c r="A37" t="s">
        <v>34</v>
      </c>
      <c r="B37" s="5"/>
      <c r="C37" s="6">
        <f>DF!G37</f>
        <v>77000</v>
      </c>
    </row>
    <row r="38" spans="1:3">
      <c r="A38" t="s">
        <v>35</v>
      </c>
      <c r="B38" s="5"/>
      <c r="C38" s="6">
        <f>DF!G38</f>
        <v>62250</v>
      </c>
    </row>
    <row r="39" spans="1:3">
      <c r="A39" t="s">
        <v>36</v>
      </c>
      <c r="B39" s="5"/>
      <c r="C39" s="6">
        <f>DF!G39</f>
        <v>64000</v>
      </c>
    </row>
    <row r="40" spans="1:3">
      <c r="A40" t="s">
        <v>37</v>
      </c>
      <c r="B40" s="5"/>
      <c r="C40" s="6">
        <f>DF!G40</f>
        <v>127500</v>
      </c>
    </row>
    <row r="41" spans="1:3">
      <c r="A41" t="s">
        <v>38</v>
      </c>
      <c r="B41" s="5"/>
      <c r="C41" s="6">
        <f>DF!G41</f>
        <v>75000</v>
      </c>
    </row>
    <row r="42" spans="1:3">
      <c r="A42" t="s">
        <v>39</v>
      </c>
      <c r="B42" s="5"/>
      <c r="C42" s="6">
        <f>DF!G42</f>
        <v>117750</v>
      </c>
    </row>
    <row r="43" spans="1:3">
      <c r="A43" t="s">
        <v>40</v>
      </c>
      <c r="B43" s="5"/>
      <c r="C43" s="6">
        <f>DF!G43</f>
        <v>95250</v>
      </c>
    </row>
    <row r="44" spans="1:3">
      <c r="A44" t="s">
        <v>41</v>
      </c>
      <c r="B44" s="5"/>
      <c r="C44" s="6">
        <f>DF!G44</f>
        <v>83000</v>
      </c>
    </row>
    <row r="45" spans="1:3">
      <c r="A45" t="s">
        <v>42</v>
      </c>
      <c r="B45" s="5"/>
      <c r="C45" s="6">
        <f>DF!G45</f>
        <v>96250</v>
      </c>
    </row>
    <row r="46" spans="1:3">
      <c r="A46" t="s">
        <v>43</v>
      </c>
      <c r="B46" s="5"/>
      <c r="C46" s="6">
        <f>DF!G46</f>
        <v>90500</v>
      </c>
    </row>
    <row r="47" spans="1:3">
      <c r="A47" t="s">
        <v>44</v>
      </c>
      <c r="B47" s="5"/>
      <c r="C47" s="6">
        <f>DF!G47</f>
        <v>136250</v>
      </c>
    </row>
    <row r="48" spans="1:3">
      <c r="A48" t="s">
        <v>45</v>
      </c>
      <c r="B48" s="5"/>
      <c r="C48" s="6">
        <f>DF!G48</f>
        <v>97500</v>
      </c>
    </row>
    <row r="49" spans="1:3">
      <c r="A49" t="s">
        <v>46</v>
      </c>
      <c r="B49" s="5"/>
      <c r="C49" s="6">
        <f>DF!G49</f>
        <v>111250</v>
      </c>
    </row>
    <row r="50" spans="1:3">
      <c r="A50" t="s">
        <v>47</v>
      </c>
      <c r="B50" s="5"/>
      <c r="C50" s="6">
        <f>DF!G50</f>
        <v>155250</v>
      </c>
    </row>
    <row r="51" spans="1:3">
      <c r="A51" t="s">
        <v>48</v>
      </c>
      <c r="B51" s="5"/>
      <c r="C51" s="6">
        <f>DF!G51</f>
        <v>74250</v>
      </c>
    </row>
    <row r="52" spans="1:3">
      <c r="A52" t="s">
        <v>49</v>
      </c>
      <c r="B52" s="5"/>
      <c r="C52" s="6">
        <f>DF!G52</f>
        <v>76750</v>
      </c>
    </row>
    <row r="53" spans="1:3">
      <c r="A53" t="s">
        <v>50</v>
      </c>
      <c r="B53" s="5"/>
      <c r="C53" s="6">
        <f>DF!G53</f>
        <v>80750</v>
      </c>
    </row>
    <row r="54" spans="1:3">
      <c r="A54" t="s">
        <v>51</v>
      </c>
      <c r="B54" s="5"/>
      <c r="C54" s="6">
        <f>DF!G54</f>
        <v>102550</v>
      </c>
    </row>
    <row r="85" spans="1:1">
      <c r="A85" s="1"/>
    </row>
    <row r="86" spans="1:1">
      <c r="A86" s="1"/>
    </row>
    <row r="87" spans="1:1">
      <c r="A87"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1491-92E2-4A3C-850C-A502D22905A5}">
  <dimension ref="A1:AF94"/>
  <sheetViews>
    <sheetView topLeftCell="A2" workbookViewId="0">
      <selection activeCell="E10" sqref="E10"/>
    </sheetView>
  </sheetViews>
  <sheetFormatPr defaultRowHeight="14.5"/>
  <cols>
    <col min="1" max="1" width="15.453125" customWidth="1"/>
    <col min="4" max="5" width="11" customWidth="1"/>
    <col min="6" max="7" width="14.26953125" customWidth="1"/>
    <col min="9" max="9" width="12.26953125" customWidth="1"/>
    <col min="10" max="10" width="13.54296875" customWidth="1"/>
    <col min="11" max="11" width="13.453125" customWidth="1"/>
    <col min="12" max="12" width="11.1796875" customWidth="1"/>
    <col min="13" max="13" width="13.1796875" customWidth="1"/>
    <col min="14" max="14" width="13.81640625" customWidth="1"/>
    <col min="15" max="15" width="13.453125" customWidth="1"/>
    <col min="16" max="17" width="13" customWidth="1"/>
    <col min="18" max="19" width="12.81640625" customWidth="1"/>
    <col min="20" max="20" width="13.453125" customWidth="1"/>
    <col min="21" max="21" width="13" customWidth="1"/>
    <col min="22" max="23" width="12.54296875" customWidth="1"/>
    <col min="24" max="24" width="11.1796875" customWidth="1"/>
    <col min="25" max="25" width="12.26953125" customWidth="1"/>
  </cols>
  <sheetData>
    <row r="1" spans="1:32">
      <c r="D1" t="s">
        <v>124</v>
      </c>
      <c r="E1" t="s">
        <v>124</v>
      </c>
      <c r="F1" t="s">
        <v>124</v>
      </c>
      <c r="G1" t="s">
        <v>124</v>
      </c>
      <c r="H1" t="s">
        <v>124</v>
      </c>
      <c r="I1" t="s">
        <v>124</v>
      </c>
      <c r="J1" t="s">
        <v>124</v>
      </c>
      <c r="K1" t="s">
        <v>124</v>
      </c>
      <c r="L1" t="s">
        <v>124</v>
      </c>
      <c r="M1" t="s">
        <v>124</v>
      </c>
      <c r="N1" t="s">
        <v>124</v>
      </c>
      <c r="O1" t="s">
        <v>124</v>
      </c>
      <c r="P1" t="s">
        <v>125</v>
      </c>
      <c r="Q1" t="s">
        <v>125</v>
      </c>
      <c r="R1" t="s">
        <v>126</v>
      </c>
      <c r="S1" t="s">
        <v>126</v>
      </c>
      <c r="T1" t="s">
        <v>127</v>
      </c>
      <c r="U1" t="s">
        <v>127</v>
      </c>
      <c r="V1" t="s">
        <v>128</v>
      </c>
      <c r="W1" t="s">
        <v>128</v>
      </c>
      <c r="X1" t="s">
        <v>133</v>
      </c>
      <c r="Y1" t="s">
        <v>133</v>
      </c>
    </row>
    <row r="2" spans="1:32" ht="142.5" customHeight="1">
      <c r="B2" s="2" t="s">
        <v>131</v>
      </c>
      <c r="C2" s="2" t="s">
        <v>123</v>
      </c>
      <c r="D2" s="14" t="s">
        <v>105</v>
      </c>
      <c r="E2" s="14" t="s">
        <v>105</v>
      </c>
      <c r="F2" s="14" t="s">
        <v>106</v>
      </c>
      <c r="G2" s="14" t="s">
        <v>106</v>
      </c>
      <c r="H2" s="14" t="s">
        <v>108</v>
      </c>
      <c r="I2" s="14" t="s">
        <v>108</v>
      </c>
      <c r="J2" s="14" t="s">
        <v>112</v>
      </c>
      <c r="K2" s="14" t="s">
        <v>112</v>
      </c>
      <c r="L2" s="14" t="s">
        <v>113</v>
      </c>
      <c r="M2" s="14" t="s">
        <v>113</v>
      </c>
      <c r="N2" s="14" t="s">
        <v>140</v>
      </c>
      <c r="O2" s="14" t="s">
        <v>140</v>
      </c>
      <c r="P2" s="14" t="s">
        <v>134</v>
      </c>
      <c r="Q2" s="14" t="s">
        <v>134</v>
      </c>
      <c r="R2" s="14" t="s">
        <v>129</v>
      </c>
      <c r="S2" s="14" t="s">
        <v>129</v>
      </c>
      <c r="T2" s="14" t="s">
        <v>130</v>
      </c>
      <c r="U2" s="14" t="s">
        <v>130</v>
      </c>
      <c r="V2" s="14" t="s">
        <v>121</v>
      </c>
      <c r="W2" s="14" t="s">
        <v>121</v>
      </c>
      <c r="X2" s="14" t="s">
        <v>122</v>
      </c>
      <c r="Y2" s="14" t="s">
        <v>122</v>
      </c>
    </row>
    <row r="3" spans="1:32" ht="142.5" customHeight="1">
      <c r="B3" s="2"/>
      <c r="C3" s="2"/>
      <c r="D3" s="2" t="s">
        <v>137</v>
      </c>
      <c r="E3" s="2" t="s">
        <v>132</v>
      </c>
      <c r="F3" s="2" t="s">
        <v>137</v>
      </c>
      <c r="G3" s="2" t="s">
        <v>132</v>
      </c>
      <c r="H3" s="2" t="s">
        <v>137</v>
      </c>
      <c r="I3" s="2" t="s">
        <v>132</v>
      </c>
      <c r="J3" s="2" t="s">
        <v>137</v>
      </c>
      <c r="K3" s="2" t="s">
        <v>132</v>
      </c>
      <c r="L3" s="2" t="s">
        <v>137</v>
      </c>
      <c r="M3" s="2" t="s">
        <v>132</v>
      </c>
      <c r="N3" s="2" t="s">
        <v>137</v>
      </c>
      <c r="O3" s="2" t="s">
        <v>132</v>
      </c>
      <c r="P3" s="2" t="s">
        <v>137</v>
      </c>
      <c r="Q3" s="2" t="s">
        <v>132</v>
      </c>
      <c r="R3" s="2" t="s">
        <v>137</v>
      </c>
      <c r="S3" s="2" t="s">
        <v>132</v>
      </c>
      <c r="T3" s="2" t="s">
        <v>137</v>
      </c>
      <c r="U3" s="2" t="s">
        <v>132</v>
      </c>
      <c r="V3" s="2" t="s">
        <v>137</v>
      </c>
      <c r="W3" s="2" t="s">
        <v>132</v>
      </c>
      <c r="X3" s="2" t="s">
        <v>137</v>
      </c>
      <c r="Y3" s="2" t="s">
        <v>132</v>
      </c>
    </row>
    <row r="4" spans="1:32" ht="15.5">
      <c r="A4" t="s">
        <v>0</v>
      </c>
      <c r="B4">
        <v>2023</v>
      </c>
      <c r="AA4" s="15" t="s">
        <v>141</v>
      </c>
      <c r="AB4" s="16"/>
      <c r="AC4" s="16"/>
      <c r="AD4" s="16"/>
      <c r="AE4" s="16"/>
      <c r="AF4" s="17"/>
    </row>
    <row r="5" spans="1:32" ht="15.5">
      <c r="B5">
        <f>B4-1</f>
        <v>2022</v>
      </c>
      <c r="AA5" s="24" t="s">
        <v>111</v>
      </c>
      <c r="AB5" s="18"/>
      <c r="AC5" s="18"/>
      <c r="AD5" s="18"/>
      <c r="AE5" s="18"/>
      <c r="AF5" s="19"/>
    </row>
    <row r="6" spans="1:32" ht="15.5">
      <c r="B6">
        <f t="shared" ref="B6:B15" si="0">B5-1</f>
        <v>2021</v>
      </c>
      <c r="AA6" s="20" t="s">
        <v>107</v>
      </c>
      <c r="AB6" s="18"/>
      <c r="AC6" s="18"/>
      <c r="AD6" s="18"/>
      <c r="AE6" s="18"/>
      <c r="AF6" s="19"/>
    </row>
    <row r="7" spans="1:32" ht="15.5">
      <c r="B7">
        <f t="shared" si="0"/>
        <v>2020</v>
      </c>
      <c r="AA7" s="20" t="s">
        <v>109</v>
      </c>
      <c r="AB7" s="18"/>
      <c r="AC7" s="18"/>
      <c r="AD7" s="18"/>
      <c r="AE7" s="18"/>
      <c r="AF7" s="19"/>
    </row>
    <row r="8" spans="1:32" ht="15.5">
      <c r="B8">
        <f t="shared" si="0"/>
        <v>2019</v>
      </c>
      <c r="AA8" s="20" t="s">
        <v>110</v>
      </c>
      <c r="AB8" s="18"/>
      <c r="AC8" s="18"/>
      <c r="AD8" s="18"/>
      <c r="AE8" s="18"/>
      <c r="AF8" s="19"/>
    </row>
    <row r="9" spans="1:32" ht="15.5">
      <c r="B9">
        <f t="shared" si="0"/>
        <v>2018</v>
      </c>
      <c r="AA9" s="20" t="s">
        <v>114</v>
      </c>
      <c r="AB9" s="18"/>
      <c r="AC9" s="18"/>
      <c r="AD9" s="18"/>
      <c r="AE9" s="18"/>
      <c r="AF9" s="19"/>
    </row>
    <row r="10" spans="1:32" ht="15.5">
      <c r="B10">
        <f t="shared" si="0"/>
        <v>2017</v>
      </c>
      <c r="AA10" s="20" t="s">
        <v>115</v>
      </c>
      <c r="AB10" s="18"/>
      <c r="AC10" s="18"/>
      <c r="AD10" s="18"/>
      <c r="AE10" s="18"/>
      <c r="AF10" s="19"/>
    </row>
    <row r="11" spans="1:32" ht="15.5">
      <c r="B11">
        <f t="shared" si="0"/>
        <v>2016</v>
      </c>
      <c r="AA11" s="20" t="s">
        <v>116</v>
      </c>
      <c r="AB11" s="18"/>
      <c r="AC11" s="18"/>
      <c r="AD11" s="18"/>
      <c r="AE11" s="18"/>
      <c r="AF11" s="19"/>
    </row>
    <row r="12" spans="1:32" ht="15.5">
      <c r="B12">
        <f t="shared" si="0"/>
        <v>2015</v>
      </c>
      <c r="AA12" s="20" t="s">
        <v>117</v>
      </c>
      <c r="AB12" s="18"/>
      <c r="AC12" s="18"/>
      <c r="AD12" s="18"/>
      <c r="AE12" s="18"/>
      <c r="AF12" s="19"/>
    </row>
    <row r="13" spans="1:32" ht="15.5">
      <c r="B13">
        <f t="shared" si="0"/>
        <v>2014</v>
      </c>
      <c r="AA13" s="20" t="s">
        <v>118</v>
      </c>
      <c r="AB13" s="18"/>
      <c r="AC13" s="18"/>
      <c r="AD13" s="18"/>
      <c r="AE13" s="18"/>
      <c r="AF13" s="19"/>
    </row>
    <row r="14" spans="1:32" ht="15.5">
      <c r="B14">
        <f t="shared" si="0"/>
        <v>2013</v>
      </c>
      <c r="AA14" s="20" t="s">
        <v>119</v>
      </c>
      <c r="AB14" s="18"/>
      <c r="AC14" s="18"/>
      <c r="AD14" s="18"/>
      <c r="AE14" s="18"/>
      <c r="AF14" s="19"/>
    </row>
    <row r="15" spans="1:32" ht="15.5">
      <c r="B15">
        <f t="shared" si="0"/>
        <v>2012</v>
      </c>
      <c r="AA15" s="21" t="s">
        <v>120</v>
      </c>
      <c r="AB15" s="22"/>
      <c r="AC15" s="22"/>
      <c r="AD15" s="22"/>
      <c r="AE15" s="22"/>
      <c r="AF15" s="23"/>
    </row>
    <row r="18" spans="1:2">
      <c r="A18" t="s">
        <v>1</v>
      </c>
      <c r="B18">
        <v>2023</v>
      </c>
    </row>
    <row r="19" spans="1:2">
      <c r="B19">
        <f>B18-1</f>
        <v>2022</v>
      </c>
    </row>
    <row r="20" spans="1:2">
      <c r="B20">
        <f t="shared" ref="B20:B29" si="1">B19-1</f>
        <v>2021</v>
      </c>
    </row>
    <row r="21" spans="1:2">
      <c r="B21">
        <f t="shared" si="1"/>
        <v>2020</v>
      </c>
    </row>
    <row r="22" spans="1:2">
      <c r="B22">
        <f t="shared" si="1"/>
        <v>2019</v>
      </c>
    </row>
    <row r="23" spans="1:2">
      <c r="B23">
        <f t="shared" si="1"/>
        <v>2018</v>
      </c>
    </row>
    <row r="24" spans="1:2">
      <c r="B24">
        <f t="shared" si="1"/>
        <v>2017</v>
      </c>
    </row>
    <row r="25" spans="1:2">
      <c r="B25">
        <f t="shared" si="1"/>
        <v>2016</v>
      </c>
    </row>
    <row r="26" spans="1:2">
      <c r="B26">
        <f t="shared" si="1"/>
        <v>2015</v>
      </c>
    </row>
    <row r="27" spans="1:2">
      <c r="B27">
        <f t="shared" si="1"/>
        <v>2014</v>
      </c>
    </row>
    <row r="28" spans="1:2">
      <c r="B28">
        <f t="shared" si="1"/>
        <v>2013</v>
      </c>
    </row>
    <row r="29" spans="1:2">
      <c r="B29">
        <f t="shared" si="1"/>
        <v>2012</v>
      </c>
    </row>
    <row r="32" spans="1:2">
      <c r="A32" t="s">
        <v>2</v>
      </c>
      <c r="B32">
        <v>2023</v>
      </c>
    </row>
    <row r="33" spans="1:2">
      <c r="B33">
        <f>B32-1</f>
        <v>2022</v>
      </c>
    </row>
    <row r="34" spans="1:2">
      <c r="B34">
        <f t="shared" ref="B34:B43" si="2">B33-1</f>
        <v>2021</v>
      </c>
    </row>
    <row r="35" spans="1:2">
      <c r="B35">
        <f t="shared" si="2"/>
        <v>2020</v>
      </c>
    </row>
    <row r="36" spans="1:2">
      <c r="B36">
        <f t="shared" si="2"/>
        <v>2019</v>
      </c>
    </row>
    <row r="37" spans="1:2">
      <c r="B37">
        <f t="shared" si="2"/>
        <v>2018</v>
      </c>
    </row>
    <row r="38" spans="1:2">
      <c r="B38">
        <f t="shared" si="2"/>
        <v>2017</v>
      </c>
    </row>
    <row r="39" spans="1:2">
      <c r="B39">
        <f t="shared" si="2"/>
        <v>2016</v>
      </c>
    </row>
    <row r="40" spans="1:2">
      <c r="B40">
        <f t="shared" si="2"/>
        <v>2015</v>
      </c>
    </row>
    <row r="41" spans="1:2">
      <c r="B41">
        <f t="shared" si="2"/>
        <v>2014</v>
      </c>
    </row>
    <row r="42" spans="1:2">
      <c r="B42">
        <f t="shared" si="2"/>
        <v>2013</v>
      </c>
    </row>
    <row r="43" spans="1:2">
      <c r="B43">
        <f t="shared" si="2"/>
        <v>2012</v>
      </c>
    </row>
    <row r="45" spans="1:2">
      <c r="A45" t="s">
        <v>142</v>
      </c>
    </row>
    <row r="46" spans="1:2">
      <c r="A46" t="s">
        <v>3</v>
      </c>
    </row>
    <row r="47" spans="1:2">
      <c r="A47" t="s">
        <v>4</v>
      </c>
    </row>
    <row r="48" spans="1:2">
      <c r="A48" t="s">
        <v>5</v>
      </c>
    </row>
    <row r="49" spans="1:1">
      <c r="A49" t="s">
        <v>6</v>
      </c>
    </row>
    <row r="50" spans="1:1">
      <c r="A50" t="s">
        <v>7</v>
      </c>
    </row>
    <row r="51" spans="1:1">
      <c r="A51" t="s">
        <v>8</v>
      </c>
    </row>
    <row r="52" spans="1:1">
      <c r="A52" t="s">
        <v>9</v>
      </c>
    </row>
    <row r="53" spans="1:1">
      <c r="A53" t="s">
        <v>10</v>
      </c>
    </row>
    <row r="54" spans="1:1">
      <c r="A54" t="s">
        <v>11</v>
      </c>
    </row>
    <row r="55" spans="1:1">
      <c r="A55" t="s">
        <v>12</v>
      </c>
    </row>
    <row r="56" spans="1:1">
      <c r="A56" t="s">
        <v>13</v>
      </c>
    </row>
    <row r="57" spans="1:1">
      <c r="A57" t="s">
        <v>14</v>
      </c>
    </row>
    <row r="58" spans="1:1">
      <c r="A58" t="s">
        <v>15</v>
      </c>
    </row>
    <row r="59" spans="1:1">
      <c r="A59" t="s">
        <v>16</v>
      </c>
    </row>
    <row r="60" spans="1:1">
      <c r="A60" t="s">
        <v>17</v>
      </c>
    </row>
    <row r="61" spans="1:1">
      <c r="A61" t="s">
        <v>18</v>
      </c>
    </row>
    <row r="62" spans="1:1">
      <c r="A62" t="s">
        <v>19</v>
      </c>
    </row>
    <row r="63" spans="1:1">
      <c r="A63" t="s">
        <v>20</v>
      </c>
    </row>
    <row r="64" spans="1:1">
      <c r="A64" t="s">
        <v>21</v>
      </c>
    </row>
    <row r="65" spans="1:1">
      <c r="A65" t="s">
        <v>22</v>
      </c>
    </row>
    <row r="66" spans="1:1">
      <c r="A66" t="s">
        <v>23</v>
      </c>
    </row>
    <row r="67" spans="1:1">
      <c r="A67" t="s">
        <v>24</v>
      </c>
    </row>
    <row r="68" spans="1:1">
      <c r="A68" t="s">
        <v>25</v>
      </c>
    </row>
    <row r="69" spans="1:1">
      <c r="A69" t="s">
        <v>26</v>
      </c>
    </row>
    <row r="70" spans="1:1">
      <c r="A70" t="s">
        <v>27</v>
      </c>
    </row>
    <row r="71" spans="1:1">
      <c r="A71" t="s">
        <v>28</v>
      </c>
    </row>
    <row r="72" spans="1:1">
      <c r="A72" t="s">
        <v>29</v>
      </c>
    </row>
    <row r="73" spans="1:1">
      <c r="A73" t="s">
        <v>30</v>
      </c>
    </row>
    <row r="74" spans="1:1">
      <c r="A74" t="s">
        <v>31</v>
      </c>
    </row>
    <row r="75" spans="1:1">
      <c r="A75" t="s">
        <v>32</v>
      </c>
    </row>
    <row r="76" spans="1:1">
      <c r="A76" t="s">
        <v>33</v>
      </c>
    </row>
    <row r="77" spans="1:1">
      <c r="A77" t="s">
        <v>34</v>
      </c>
    </row>
    <row r="78" spans="1:1">
      <c r="A78" t="s">
        <v>35</v>
      </c>
    </row>
    <row r="79" spans="1:1">
      <c r="A79" t="s">
        <v>36</v>
      </c>
    </row>
    <row r="80" spans="1:1">
      <c r="A80" t="s">
        <v>37</v>
      </c>
    </row>
    <row r="81" spans="1:1">
      <c r="A81" t="s">
        <v>38</v>
      </c>
    </row>
    <row r="82" spans="1:1">
      <c r="A82" t="s">
        <v>39</v>
      </c>
    </row>
    <row r="83" spans="1:1">
      <c r="A83" t="s">
        <v>40</v>
      </c>
    </row>
    <row r="84" spans="1:1">
      <c r="A84" t="s">
        <v>41</v>
      </c>
    </row>
    <row r="85" spans="1:1">
      <c r="A85" t="s">
        <v>42</v>
      </c>
    </row>
    <row r="86" spans="1:1">
      <c r="A86" t="s">
        <v>43</v>
      </c>
    </row>
    <row r="87" spans="1:1">
      <c r="A87" t="s">
        <v>44</v>
      </c>
    </row>
    <row r="88" spans="1:1">
      <c r="A88" t="s">
        <v>45</v>
      </c>
    </row>
    <row r="89" spans="1:1">
      <c r="A89" t="s">
        <v>46</v>
      </c>
    </row>
    <row r="90" spans="1:1">
      <c r="A90" t="s">
        <v>47</v>
      </c>
    </row>
    <row r="91" spans="1:1">
      <c r="A91" t="s">
        <v>48</v>
      </c>
    </row>
    <row r="92" spans="1:1">
      <c r="A92" t="s">
        <v>49</v>
      </c>
    </row>
    <row r="93" spans="1:1">
      <c r="A93" t="s">
        <v>50</v>
      </c>
    </row>
    <row r="94" spans="1:1">
      <c r="A94" t="s">
        <v>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6DE0B-FC22-4599-90BC-7BC91D49131A}">
  <dimension ref="A2:L94"/>
  <sheetViews>
    <sheetView workbookViewId="0">
      <selection activeCell="C1" sqref="C1:C1048576"/>
    </sheetView>
  </sheetViews>
  <sheetFormatPr defaultRowHeight="14.5"/>
  <cols>
    <col min="1" max="1" width="15.453125" customWidth="1"/>
    <col min="2" max="2" width="10.54296875" customWidth="1"/>
    <col min="5" max="5" width="15.81640625" customWidth="1"/>
    <col min="6" max="6" width="14.7265625" customWidth="1"/>
    <col min="9" max="9" width="10.453125" customWidth="1"/>
    <col min="10" max="10" width="10.7265625" customWidth="1"/>
    <col min="12" max="12" width="29.81640625" customWidth="1"/>
  </cols>
  <sheetData>
    <row r="2" spans="1:12" ht="142.5" customHeight="1">
      <c r="B2" s="2" t="s">
        <v>152</v>
      </c>
      <c r="C2" s="2"/>
      <c r="D2" s="2"/>
      <c r="E2" s="2"/>
      <c r="F2" s="2"/>
      <c r="G2" s="2"/>
      <c r="H2" s="2"/>
      <c r="I2" s="2"/>
      <c r="J2" s="2"/>
      <c r="K2" s="2"/>
      <c r="L2" s="2" t="s">
        <v>151</v>
      </c>
    </row>
    <row r="3" spans="1:12" ht="142.5" customHeight="1">
      <c r="B3" s="2"/>
      <c r="C3" s="2" t="s">
        <v>143</v>
      </c>
      <c r="D3" s="2" t="s">
        <v>144</v>
      </c>
      <c r="E3" s="2" t="s">
        <v>145</v>
      </c>
      <c r="F3" s="2" t="s">
        <v>146</v>
      </c>
      <c r="G3" s="2" t="s">
        <v>147</v>
      </c>
      <c r="H3" s="2" t="s">
        <v>148</v>
      </c>
      <c r="I3" s="2" t="s">
        <v>149</v>
      </c>
      <c r="J3" s="2" t="s">
        <v>150</v>
      </c>
      <c r="K3" s="2"/>
    </row>
    <row r="4" spans="1:12">
      <c r="A4" t="s">
        <v>0</v>
      </c>
      <c r="B4">
        <v>2023</v>
      </c>
    </row>
    <row r="5" spans="1:12">
      <c r="B5">
        <f>B4-1</f>
        <v>2022</v>
      </c>
    </row>
    <row r="6" spans="1:12">
      <c r="B6">
        <f t="shared" ref="B6:B15" si="0">B5-1</f>
        <v>2021</v>
      </c>
    </row>
    <row r="7" spans="1:12">
      <c r="B7">
        <f t="shared" si="0"/>
        <v>2020</v>
      </c>
    </row>
    <row r="8" spans="1:12">
      <c r="B8">
        <f t="shared" si="0"/>
        <v>2019</v>
      </c>
    </row>
    <row r="9" spans="1:12">
      <c r="B9">
        <f t="shared" si="0"/>
        <v>2018</v>
      </c>
    </row>
    <row r="10" spans="1:12">
      <c r="B10">
        <f t="shared" si="0"/>
        <v>2017</v>
      </c>
    </row>
    <row r="11" spans="1:12">
      <c r="B11">
        <f t="shared" si="0"/>
        <v>2016</v>
      </c>
    </row>
    <row r="12" spans="1:12">
      <c r="B12">
        <f t="shared" si="0"/>
        <v>2015</v>
      </c>
    </row>
    <row r="13" spans="1:12">
      <c r="B13">
        <f t="shared" si="0"/>
        <v>2014</v>
      </c>
    </row>
    <row r="14" spans="1:12">
      <c r="B14">
        <f t="shared" si="0"/>
        <v>2013</v>
      </c>
    </row>
    <row r="15" spans="1:12">
      <c r="B15">
        <f t="shared" si="0"/>
        <v>2012</v>
      </c>
    </row>
    <row r="18" spans="1:2">
      <c r="A18" t="s">
        <v>1</v>
      </c>
      <c r="B18">
        <v>2023</v>
      </c>
    </row>
    <row r="19" spans="1:2">
      <c r="B19">
        <f>B18-1</f>
        <v>2022</v>
      </c>
    </row>
    <row r="20" spans="1:2">
      <c r="B20">
        <f t="shared" ref="B20:B29" si="1">B19-1</f>
        <v>2021</v>
      </c>
    </row>
    <row r="21" spans="1:2">
      <c r="B21">
        <f t="shared" si="1"/>
        <v>2020</v>
      </c>
    </row>
    <row r="22" spans="1:2">
      <c r="B22">
        <f t="shared" si="1"/>
        <v>2019</v>
      </c>
    </row>
    <row r="23" spans="1:2">
      <c r="B23">
        <f t="shared" si="1"/>
        <v>2018</v>
      </c>
    </row>
    <row r="24" spans="1:2">
      <c r="B24">
        <f t="shared" si="1"/>
        <v>2017</v>
      </c>
    </row>
    <row r="25" spans="1:2">
      <c r="B25">
        <f t="shared" si="1"/>
        <v>2016</v>
      </c>
    </row>
    <row r="26" spans="1:2">
      <c r="B26">
        <f t="shared" si="1"/>
        <v>2015</v>
      </c>
    </row>
    <row r="27" spans="1:2">
      <c r="B27">
        <f t="shared" si="1"/>
        <v>2014</v>
      </c>
    </row>
    <row r="28" spans="1:2">
      <c r="B28">
        <f t="shared" si="1"/>
        <v>2013</v>
      </c>
    </row>
    <row r="29" spans="1:2">
      <c r="B29">
        <f t="shared" si="1"/>
        <v>2012</v>
      </c>
    </row>
    <row r="32" spans="1:2">
      <c r="A32" t="s">
        <v>2</v>
      </c>
      <c r="B32">
        <v>2023</v>
      </c>
    </row>
    <row r="33" spans="1:2">
      <c r="B33">
        <f>B32-1</f>
        <v>2022</v>
      </c>
    </row>
    <row r="34" spans="1:2">
      <c r="B34">
        <f t="shared" ref="B34:B43" si="2">B33-1</f>
        <v>2021</v>
      </c>
    </row>
    <row r="35" spans="1:2">
      <c r="B35">
        <f t="shared" si="2"/>
        <v>2020</v>
      </c>
    </row>
    <row r="36" spans="1:2">
      <c r="B36">
        <f t="shared" si="2"/>
        <v>2019</v>
      </c>
    </row>
    <row r="37" spans="1:2">
      <c r="B37">
        <f t="shared" si="2"/>
        <v>2018</v>
      </c>
    </row>
    <row r="38" spans="1:2">
      <c r="B38">
        <f t="shared" si="2"/>
        <v>2017</v>
      </c>
    </row>
    <row r="39" spans="1:2">
      <c r="B39">
        <f t="shared" si="2"/>
        <v>2016</v>
      </c>
    </row>
    <row r="40" spans="1:2">
      <c r="B40">
        <f t="shared" si="2"/>
        <v>2015</v>
      </c>
    </row>
    <row r="41" spans="1:2">
      <c r="B41">
        <f t="shared" si="2"/>
        <v>2014</v>
      </c>
    </row>
    <row r="42" spans="1:2">
      <c r="B42">
        <f t="shared" si="2"/>
        <v>2013</v>
      </c>
    </row>
    <row r="43" spans="1:2">
      <c r="B43">
        <f t="shared" si="2"/>
        <v>2012</v>
      </c>
    </row>
    <row r="45" spans="1:2">
      <c r="A45" t="s">
        <v>142</v>
      </c>
    </row>
    <row r="46" spans="1:2">
      <c r="A46" t="s">
        <v>3</v>
      </c>
    </row>
    <row r="47" spans="1:2">
      <c r="A47" t="s">
        <v>4</v>
      </c>
    </row>
    <row r="48" spans="1:2">
      <c r="A48" t="s">
        <v>5</v>
      </c>
    </row>
    <row r="49" spans="1:1">
      <c r="A49" t="s">
        <v>6</v>
      </c>
    </row>
    <row r="50" spans="1:1">
      <c r="A50" t="s">
        <v>7</v>
      </c>
    </row>
    <row r="51" spans="1:1">
      <c r="A51" t="s">
        <v>8</v>
      </c>
    </row>
    <row r="52" spans="1:1">
      <c r="A52" t="s">
        <v>9</v>
      </c>
    </row>
    <row r="53" spans="1:1">
      <c r="A53" t="s">
        <v>10</v>
      </c>
    </row>
    <row r="54" spans="1:1">
      <c r="A54" t="s">
        <v>11</v>
      </c>
    </row>
    <row r="55" spans="1:1">
      <c r="A55" t="s">
        <v>12</v>
      </c>
    </row>
    <row r="56" spans="1:1">
      <c r="A56" t="s">
        <v>13</v>
      </c>
    </row>
    <row r="57" spans="1:1">
      <c r="A57" t="s">
        <v>14</v>
      </c>
    </row>
    <row r="58" spans="1:1">
      <c r="A58" t="s">
        <v>15</v>
      </c>
    </row>
    <row r="59" spans="1:1">
      <c r="A59" t="s">
        <v>16</v>
      </c>
    </row>
    <row r="60" spans="1:1">
      <c r="A60" t="s">
        <v>17</v>
      </c>
    </row>
    <row r="61" spans="1:1">
      <c r="A61" t="s">
        <v>18</v>
      </c>
    </row>
    <row r="62" spans="1:1">
      <c r="A62" t="s">
        <v>19</v>
      </c>
    </row>
    <row r="63" spans="1:1">
      <c r="A63" t="s">
        <v>20</v>
      </c>
    </row>
    <row r="64" spans="1:1">
      <c r="A64" t="s">
        <v>21</v>
      </c>
    </row>
    <row r="65" spans="1:1">
      <c r="A65" t="s">
        <v>22</v>
      </c>
    </row>
    <row r="66" spans="1:1">
      <c r="A66" t="s">
        <v>23</v>
      </c>
    </row>
    <row r="67" spans="1:1">
      <c r="A67" t="s">
        <v>24</v>
      </c>
    </row>
    <row r="68" spans="1:1">
      <c r="A68" t="s">
        <v>25</v>
      </c>
    </row>
    <row r="69" spans="1:1">
      <c r="A69" t="s">
        <v>26</v>
      </c>
    </row>
    <row r="70" spans="1:1">
      <c r="A70" t="s">
        <v>27</v>
      </c>
    </row>
    <row r="71" spans="1:1">
      <c r="A71" t="s">
        <v>28</v>
      </c>
    </row>
    <row r="72" spans="1:1">
      <c r="A72" t="s">
        <v>29</v>
      </c>
    </row>
    <row r="73" spans="1:1">
      <c r="A73" t="s">
        <v>30</v>
      </c>
    </row>
    <row r="74" spans="1:1">
      <c r="A74" t="s">
        <v>31</v>
      </c>
    </row>
    <row r="75" spans="1:1">
      <c r="A75" t="s">
        <v>32</v>
      </c>
    </row>
    <row r="76" spans="1:1">
      <c r="A76" t="s">
        <v>33</v>
      </c>
    </row>
    <row r="77" spans="1:1">
      <c r="A77" t="s">
        <v>34</v>
      </c>
    </row>
    <row r="78" spans="1:1">
      <c r="A78" t="s">
        <v>35</v>
      </c>
    </row>
    <row r="79" spans="1:1">
      <c r="A79" t="s">
        <v>36</v>
      </c>
    </row>
    <row r="80" spans="1:1">
      <c r="A80" t="s">
        <v>37</v>
      </c>
    </row>
    <row r="81" spans="1:1">
      <c r="A81" t="s">
        <v>38</v>
      </c>
    </row>
    <row r="82" spans="1:1">
      <c r="A82" t="s">
        <v>39</v>
      </c>
    </row>
    <row r="83" spans="1:1">
      <c r="A83" t="s">
        <v>40</v>
      </c>
    </row>
    <row r="84" spans="1:1">
      <c r="A84" t="s">
        <v>41</v>
      </c>
    </row>
    <row r="85" spans="1:1">
      <c r="A85" t="s">
        <v>42</v>
      </c>
    </row>
    <row r="86" spans="1:1">
      <c r="A86" t="s">
        <v>43</v>
      </c>
    </row>
    <row r="87" spans="1:1">
      <c r="A87" t="s">
        <v>44</v>
      </c>
    </row>
    <row r="88" spans="1:1">
      <c r="A88" t="s">
        <v>45</v>
      </c>
    </row>
    <row r="89" spans="1:1">
      <c r="A89" t="s">
        <v>46</v>
      </c>
    </row>
    <row r="90" spans="1:1">
      <c r="A90" t="s">
        <v>47</v>
      </c>
    </row>
    <row r="91" spans="1:1">
      <c r="A91" t="s">
        <v>48</v>
      </c>
    </row>
    <row r="92" spans="1:1">
      <c r="A92" t="s">
        <v>49</v>
      </c>
    </row>
    <row r="93" spans="1:1">
      <c r="A93" t="s">
        <v>50</v>
      </c>
    </row>
    <row r="94" spans="1:1">
      <c r="A94" t="s">
        <v>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4AD6-5F9E-4A80-AFDF-17BA0C5A9B7F}">
  <dimension ref="A1:K54"/>
  <sheetViews>
    <sheetView workbookViewId="0">
      <selection activeCell="M1" sqref="M1:M1048576"/>
    </sheetView>
  </sheetViews>
  <sheetFormatPr defaultRowHeight="14.5"/>
  <cols>
    <col min="1" max="1" width="21.7265625" customWidth="1"/>
  </cols>
  <sheetData>
    <row r="1" spans="1:11" ht="58">
      <c r="B1" s="2" t="s">
        <v>52</v>
      </c>
      <c r="C1" s="2" t="s">
        <v>52</v>
      </c>
      <c r="D1" s="2" t="s">
        <v>52</v>
      </c>
      <c r="E1" s="2" t="s">
        <v>52</v>
      </c>
      <c r="F1" s="2" t="s">
        <v>52</v>
      </c>
      <c r="G1" s="2" t="s">
        <v>53</v>
      </c>
      <c r="H1" s="2" t="s">
        <v>53</v>
      </c>
      <c r="I1" s="2" t="s">
        <v>53</v>
      </c>
      <c r="J1" s="2" t="s">
        <v>53</v>
      </c>
      <c r="K1" s="2" t="s">
        <v>53</v>
      </c>
    </row>
    <row r="2" spans="1:11">
      <c r="B2">
        <v>2022</v>
      </c>
      <c r="C2">
        <f>B2-1</f>
        <v>2021</v>
      </c>
      <c r="D2">
        <f t="shared" ref="D2:E2" si="0">C2-1</f>
        <v>2020</v>
      </c>
      <c r="E2">
        <f t="shared" si="0"/>
        <v>2019</v>
      </c>
      <c r="F2">
        <f>E2-1</f>
        <v>2018</v>
      </c>
      <c r="G2">
        <v>2022</v>
      </c>
      <c r="H2">
        <f>G2-1</f>
        <v>2021</v>
      </c>
      <c r="I2">
        <f t="shared" ref="I2:J2" si="1">H2-1</f>
        <v>2020</v>
      </c>
      <c r="J2">
        <f t="shared" si="1"/>
        <v>2019</v>
      </c>
      <c r="K2">
        <f>J2-1</f>
        <v>2018</v>
      </c>
    </row>
    <row r="3" spans="1:11">
      <c r="A3" t="s">
        <v>0</v>
      </c>
      <c r="B3" s="5">
        <v>233.035</v>
      </c>
      <c r="C3" s="5">
        <v>226.59</v>
      </c>
      <c r="D3" s="5">
        <v>214.39</v>
      </c>
      <c r="E3" s="5">
        <v>197.8475</v>
      </c>
      <c r="F3" s="5">
        <v>184.98249999999999</v>
      </c>
      <c r="G3" s="6">
        <v>8580</v>
      </c>
      <c r="H3" s="4">
        <f ca="1">RANDBETWEEN(85,115)*0.01*G3</f>
        <v>9781.2000000000007</v>
      </c>
      <c r="I3" s="4">
        <f ca="1">RANDBETWEEN(85,115)*0.01*G3*0.98</f>
        <v>7147.1399999999994</v>
      </c>
      <c r="J3" s="4">
        <f ca="1">RANDBETWEEN(85,115)*0.01*G3*0.96</f>
        <v>7907.3279999999986</v>
      </c>
      <c r="K3" s="4">
        <f ca="1">RANDBETWEEN(85,115)*0.01*G3*0.94</f>
        <v>7903.8959999999988</v>
      </c>
    </row>
    <row r="4" spans="1:11">
      <c r="A4" t="s">
        <v>1</v>
      </c>
      <c r="B4" s="5">
        <v>247.77250000000001</v>
      </c>
      <c r="C4" s="5">
        <v>241.36250000000001</v>
      </c>
      <c r="D4" s="5">
        <v>232.85749999999999</v>
      </c>
      <c r="E4" s="5">
        <v>227.8425</v>
      </c>
      <c r="F4" s="5">
        <v>228.89750000000001</v>
      </c>
      <c r="G4" s="6">
        <v>11520</v>
      </c>
      <c r="H4" s="4">
        <f t="shared" ref="H4:H54" ca="1" si="2">RANDBETWEEN(85,115)*0.01*G4</f>
        <v>11865.6</v>
      </c>
      <c r="I4" s="4">
        <f t="shared" ref="I4:I54" ca="1" si="3">RANDBETWEEN(85,115)*0.01*G4*0.98</f>
        <v>10273.536</v>
      </c>
      <c r="J4" s="4">
        <f t="shared" ref="J4:J54" ca="1" si="4">RANDBETWEEN(85,115)*0.01*G4*0.96</f>
        <v>9400.32</v>
      </c>
      <c r="K4" s="4">
        <f t="shared" ref="K4:K54" ca="1" si="5">RANDBETWEEN(85,115)*0.01*G4*0.94</f>
        <v>9637.6319999999996</v>
      </c>
    </row>
    <row r="5" spans="1:11">
      <c r="A5" t="s">
        <v>2</v>
      </c>
      <c r="B5" s="5">
        <v>265.98250000000002</v>
      </c>
      <c r="C5" s="5">
        <v>262.25</v>
      </c>
      <c r="D5" s="5">
        <v>249.4</v>
      </c>
      <c r="E5" s="5">
        <v>231.69</v>
      </c>
      <c r="F5" s="5">
        <v>219.2775</v>
      </c>
      <c r="G5" s="6">
        <v>13290</v>
      </c>
      <c r="H5" s="4">
        <f t="shared" ca="1" si="2"/>
        <v>12625.5</v>
      </c>
      <c r="I5" s="4">
        <f t="shared" ca="1" si="3"/>
        <v>11331.053999999998</v>
      </c>
      <c r="J5" s="4">
        <f t="shared" ca="1" si="4"/>
        <v>14544.576000000001</v>
      </c>
      <c r="K5" s="4">
        <f t="shared" ca="1" si="5"/>
        <v>13242.156000000001</v>
      </c>
    </row>
    <row r="6" spans="1:11">
      <c r="A6" t="s">
        <v>3</v>
      </c>
      <c r="B6" s="5">
        <v>224.48</v>
      </c>
      <c r="C6" s="5">
        <v>224.7775</v>
      </c>
      <c r="D6" s="5">
        <v>212.3425</v>
      </c>
      <c r="E6" s="5">
        <v>195.25</v>
      </c>
      <c r="F6" s="5">
        <v>185.61</v>
      </c>
      <c r="G6" s="6">
        <v>7770</v>
      </c>
      <c r="H6" s="4">
        <f t="shared" ca="1" si="2"/>
        <v>7381.5000000000009</v>
      </c>
      <c r="I6" s="4">
        <f t="shared" ca="1" si="3"/>
        <v>8528.3520000000008</v>
      </c>
      <c r="J6" s="4">
        <f t="shared" ca="1" si="4"/>
        <v>6489.503999999999</v>
      </c>
      <c r="K6" s="4">
        <f t="shared" ca="1" si="5"/>
        <v>7011.6479999999992</v>
      </c>
    </row>
    <row r="7" spans="1:11">
      <c r="A7" t="s">
        <v>4</v>
      </c>
      <c r="B7" s="5">
        <v>262.94749999999999</v>
      </c>
      <c r="C7" s="5">
        <v>258.49250000000001</v>
      </c>
      <c r="D7" s="5">
        <v>241.26249999999999</v>
      </c>
      <c r="E7" s="5">
        <v>224.71</v>
      </c>
      <c r="F7" s="5">
        <v>210.16499999999999</v>
      </c>
      <c r="G7" s="6">
        <v>23970</v>
      </c>
      <c r="H7" s="4">
        <f t="shared" ca="1" si="2"/>
        <v>22292.100000000002</v>
      </c>
      <c r="I7" s="4">
        <f t="shared" ca="1" si="3"/>
        <v>24430.223999999998</v>
      </c>
      <c r="J7" s="4">
        <f t="shared" ca="1" si="4"/>
        <v>20249.855999999996</v>
      </c>
      <c r="K7" s="4">
        <f t="shared" ca="1" si="5"/>
        <v>20954.574000000001</v>
      </c>
    </row>
    <row r="8" spans="1:11">
      <c r="A8" t="s">
        <v>5</v>
      </c>
      <c r="B8" s="5">
        <v>293.71749999999997</v>
      </c>
      <c r="C8" s="5">
        <v>283.28500000000003</v>
      </c>
      <c r="D8" s="5">
        <v>263.15249999999997</v>
      </c>
      <c r="E8" s="5">
        <v>236.39750000000001</v>
      </c>
      <c r="F8" s="5">
        <v>217.46</v>
      </c>
      <c r="G8" s="6">
        <v>17460</v>
      </c>
      <c r="H8" s="4">
        <f t="shared" ca="1" si="2"/>
        <v>17983.8</v>
      </c>
      <c r="I8" s="4">
        <f t="shared" ca="1" si="3"/>
        <v>15057.503999999999</v>
      </c>
      <c r="J8" s="4">
        <f t="shared" ca="1" si="4"/>
        <v>14917.823999999999</v>
      </c>
      <c r="K8" s="4">
        <f t="shared" ca="1" si="5"/>
        <v>17397.144</v>
      </c>
    </row>
    <row r="9" spans="1:11">
      <c r="A9" t="s">
        <v>6</v>
      </c>
      <c r="B9" s="5">
        <v>309.38749999999999</v>
      </c>
      <c r="C9" s="5">
        <v>304.3125</v>
      </c>
      <c r="D9" s="5">
        <v>292.19749999999999</v>
      </c>
      <c r="E9" s="5">
        <v>277.16750000000002</v>
      </c>
      <c r="F9" s="5">
        <v>268.74</v>
      </c>
      <c r="G9" s="6">
        <v>12960</v>
      </c>
      <c r="H9" s="4">
        <f t="shared" ca="1" si="2"/>
        <v>12182.400000000001</v>
      </c>
      <c r="I9" s="4">
        <f t="shared" ca="1" si="3"/>
        <v>11303.712</v>
      </c>
      <c r="J9" s="4">
        <f t="shared" ca="1" si="4"/>
        <v>12814.848</v>
      </c>
      <c r="K9" s="4">
        <f t="shared" ca="1" si="5"/>
        <v>13035.168</v>
      </c>
    </row>
    <row r="10" spans="1:11">
      <c r="A10" t="s">
        <v>7</v>
      </c>
      <c r="B10" s="5">
        <v>322.48250000000002</v>
      </c>
      <c r="C10" s="5">
        <v>322.8775</v>
      </c>
      <c r="D10" s="5">
        <v>306.21249999999998</v>
      </c>
      <c r="E10" s="5">
        <v>293.49250000000001</v>
      </c>
      <c r="F10" s="5">
        <v>286.61250000000001</v>
      </c>
      <c r="G10" s="6">
        <v>10050</v>
      </c>
      <c r="H10" s="4">
        <f t="shared" ca="1" si="2"/>
        <v>10854</v>
      </c>
      <c r="I10" s="4">
        <f t="shared" ca="1" si="3"/>
        <v>8470.14</v>
      </c>
      <c r="J10" s="4">
        <f t="shared" ca="1" si="4"/>
        <v>9840.9599999999991</v>
      </c>
      <c r="K10" s="4">
        <f t="shared" ca="1" si="5"/>
        <v>10013.82</v>
      </c>
    </row>
    <row r="11" spans="1:11">
      <c r="A11" t="s">
        <v>8</v>
      </c>
      <c r="B11" s="5">
        <v>360.14499999999998</v>
      </c>
      <c r="C11" s="5">
        <v>357.34</v>
      </c>
      <c r="D11" s="5">
        <v>334.1825</v>
      </c>
      <c r="E11" s="5">
        <v>314.61500000000001</v>
      </c>
      <c r="F11" s="5">
        <v>301.50749999999999</v>
      </c>
      <c r="G11" s="6">
        <v>18180</v>
      </c>
      <c r="H11" s="4">
        <f t="shared" ca="1" si="2"/>
        <v>19634.400000000001</v>
      </c>
      <c r="I11" s="4">
        <f t="shared" ca="1" si="3"/>
        <v>20488.860000000004</v>
      </c>
      <c r="J11" s="4">
        <f t="shared" ca="1" si="4"/>
        <v>19721.664000000001</v>
      </c>
      <c r="K11" s="4">
        <f t="shared" ca="1" si="5"/>
        <v>17430.983999999997</v>
      </c>
    </row>
    <row r="12" spans="1:11">
      <c r="A12" t="s">
        <v>9</v>
      </c>
      <c r="B12" s="5">
        <v>353.54250000000002</v>
      </c>
      <c r="C12" s="5">
        <v>356.8075</v>
      </c>
      <c r="D12" s="5">
        <v>338.33749999999998</v>
      </c>
      <c r="E12" s="5">
        <v>315.5625</v>
      </c>
      <c r="F12" s="5">
        <v>297.625</v>
      </c>
      <c r="G12" s="6">
        <v>12270</v>
      </c>
      <c r="H12" s="4">
        <f t="shared" ca="1" si="2"/>
        <v>10797.6</v>
      </c>
      <c r="I12" s="4">
        <f t="shared" ca="1" si="3"/>
        <v>12625.83</v>
      </c>
      <c r="J12" s="4">
        <f t="shared" ca="1" si="4"/>
        <v>13546.080000000002</v>
      </c>
      <c r="K12" s="4">
        <f t="shared" ca="1" si="5"/>
        <v>10034.405999999999</v>
      </c>
    </row>
    <row r="13" spans="1:11">
      <c r="A13" t="s">
        <v>10</v>
      </c>
      <c r="B13" s="5">
        <v>314.8725</v>
      </c>
      <c r="C13" s="5">
        <v>304.54500000000002</v>
      </c>
      <c r="D13" s="5">
        <v>283.58249999999998</v>
      </c>
      <c r="E13" s="5">
        <v>251.57</v>
      </c>
      <c r="F13" s="5">
        <v>232.43</v>
      </c>
      <c r="G13" s="6">
        <v>11280</v>
      </c>
      <c r="H13" s="4">
        <f t="shared" ca="1" si="2"/>
        <v>12408.000000000002</v>
      </c>
      <c r="I13" s="4">
        <f t="shared" ca="1" si="3"/>
        <v>10722.768</v>
      </c>
      <c r="J13" s="4">
        <f t="shared" ca="1" si="4"/>
        <v>10395.647999999999</v>
      </c>
      <c r="K13" s="4">
        <f t="shared" ca="1" si="5"/>
        <v>11345.423999999999</v>
      </c>
    </row>
    <row r="14" spans="1:11">
      <c r="A14" t="s">
        <v>11</v>
      </c>
      <c r="B14" s="5">
        <v>209.9675</v>
      </c>
      <c r="C14" s="5">
        <v>207.29</v>
      </c>
      <c r="D14" s="5">
        <v>201.01249999999999</v>
      </c>
      <c r="E14" s="5">
        <v>195.10499999999999</v>
      </c>
      <c r="F14" s="5">
        <v>190.26499999999999</v>
      </c>
      <c r="G14" s="6">
        <v>21390</v>
      </c>
      <c r="H14" s="4">
        <f t="shared" ca="1" si="2"/>
        <v>22459.5</v>
      </c>
      <c r="I14" s="4">
        <f t="shared" ca="1" si="3"/>
        <v>21591.065999999999</v>
      </c>
      <c r="J14" s="4">
        <f t="shared" ca="1" si="4"/>
        <v>20123.712</v>
      </c>
      <c r="K14" s="4">
        <f t="shared" ca="1" si="5"/>
        <v>22519.392</v>
      </c>
    </row>
    <row r="15" spans="1:11">
      <c r="A15" t="s">
        <v>12</v>
      </c>
      <c r="B15" s="5">
        <v>184.52500000000001</v>
      </c>
      <c r="C15" s="5">
        <v>180.535</v>
      </c>
      <c r="D15" s="5">
        <v>169.82</v>
      </c>
      <c r="E15" s="5">
        <v>158.35</v>
      </c>
      <c r="F15" s="5">
        <v>149.755</v>
      </c>
      <c r="G15" s="6">
        <v>13800</v>
      </c>
      <c r="H15" s="4">
        <f t="shared" ca="1" si="2"/>
        <v>14766</v>
      </c>
      <c r="I15" s="4">
        <f t="shared" ca="1" si="3"/>
        <v>11765.88</v>
      </c>
      <c r="J15" s="4">
        <f t="shared" ca="1" si="4"/>
        <v>12055.68</v>
      </c>
      <c r="K15" s="4">
        <f t="shared" ca="1" si="5"/>
        <v>11415.359999999999</v>
      </c>
    </row>
    <row r="16" spans="1:11">
      <c r="A16" t="s">
        <v>13</v>
      </c>
      <c r="B16" s="5">
        <v>234.91</v>
      </c>
      <c r="C16" s="5">
        <v>229.70500000000001</v>
      </c>
      <c r="D16" s="5">
        <v>224.905</v>
      </c>
      <c r="E16" s="5">
        <v>213.20249999999999</v>
      </c>
      <c r="F16" s="5">
        <v>202.85</v>
      </c>
      <c r="G16" s="6">
        <v>8850</v>
      </c>
      <c r="H16" s="4">
        <f t="shared" ca="1" si="2"/>
        <v>10000.500000000002</v>
      </c>
      <c r="I16" s="4">
        <f t="shared" ca="1" si="3"/>
        <v>9627.0300000000007</v>
      </c>
      <c r="J16" s="4">
        <f t="shared" ca="1" si="4"/>
        <v>8156.16</v>
      </c>
      <c r="K16" s="4">
        <f t="shared" ca="1" si="5"/>
        <v>9400.4700000000012</v>
      </c>
    </row>
    <row r="17" spans="1:11">
      <c r="A17" t="s">
        <v>14</v>
      </c>
      <c r="B17" s="5">
        <v>194.26249999999999</v>
      </c>
      <c r="C17" s="5">
        <v>192.8075</v>
      </c>
      <c r="D17" s="5">
        <v>186.995</v>
      </c>
      <c r="E17" s="5">
        <v>176.38</v>
      </c>
      <c r="F17" s="5">
        <v>167.79</v>
      </c>
      <c r="G17" s="6">
        <v>7740</v>
      </c>
      <c r="H17" s="4">
        <f t="shared" ca="1" si="2"/>
        <v>7507.8</v>
      </c>
      <c r="I17" s="4">
        <f t="shared" ca="1" si="3"/>
        <v>7585.2</v>
      </c>
      <c r="J17" s="4">
        <f t="shared" ca="1" si="4"/>
        <v>7058.880000000001</v>
      </c>
      <c r="K17" s="4">
        <f t="shared" ca="1" si="5"/>
        <v>7275.5999999999995</v>
      </c>
    </row>
    <row r="18" spans="1:11">
      <c r="A18" t="s">
        <v>15</v>
      </c>
      <c r="B18" s="5">
        <v>178.715</v>
      </c>
      <c r="C18" s="5">
        <v>175.17500000000001</v>
      </c>
      <c r="D18" s="5">
        <v>168.73249999999999</v>
      </c>
      <c r="E18" s="5">
        <v>158.9975</v>
      </c>
      <c r="F18" s="5">
        <v>152.23500000000001</v>
      </c>
      <c r="G18" s="6">
        <v>7170</v>
      </c>
      <c r="H18" s="4">
        <f t="shared" ca="1" si="2"/>
        <v>6811.5000000000009</v>
      </c>
      <c r="I18" s="4">
        <f t="shared" ca="1" si="3"/>
        <v>6745.5360000000001</v>
      </c>
      <c r="J18" s="4">
        <f t="shared" ca="1" si="4"/>
        <v>7089.6959999999999</v>
      </c>
      <c r="K18" s="4">
        <f t="shared" ca="1" si="5"/>
        <v>6672.402</v>
      </c>
    </row>
    <row r="19" spans="1:11">
      <c r="A19" t="s">
        <v>16</v>
      </c>
      <c r="B19" s="5">
        <v>204.7475</v>
      </c>
      <c r="C19" s="5">
        <v>201.66749999999999</v>
      </c>
      <c r="D19" s="5">
        <v>192.125</v>
      </c>
      <c r="E19" s="5">
        <v>179.9325</v>
      </c>
      <c r="F19" s="5">
        <v>177.245</v>
      </c>
      <c r="G19" s="6">
        <v>8460</v>
      </c>
      <c r="H19" s="4">
        <f t="shared" ca="1" si="2"/>
        <v>7952.4000000000005</v>
      </c>
      <c r="I19" s="4">
        <f t="shared" ca="1" si="3"/>
        <v>9202.7880000000005</v>
      </c>
      <c r="J19" s="4">
        <f t="shared" ca="1" si="4"/>
        <v>8690.112000000001</v>
      </c>
      <c r="K19" s="4">
        <f t="shared" ca="1" si="5"/>
        <v>7872.8759999999993</v>
      </c>
    </row>
    <row r="20" spans="1:11">
      <c r="A20" t="s">
        <v>17</v>
      </c>
      <c r="B20" s="5">
        <v>233.9025</v>
      </c>
      <c r="C20" s="5">
        <v>237.965</v>
      </c>
      <c r="D20" s="5">
        <v>227.7475</v>
      </c>
      <c r="E20" s="5">
        <v>210.01</v>
      </c>
      <c r="F20" s="5">
        <v>200.4375</v>
      </c>
      <c r="G20" s="6">
        <v>7710</v>
      </c>
      <c r="H20" s="4">
        <f t="shared" ca="1" si="2"/>
        <v>8866.5000000000018</v>
      </c>
      <c r="I20" s="4">
        <f t="shared" ca="1" si="3"/>
        <v>7933.59</v>
      </c>
      <c r="J20" s="4">
        <f t="shared" ca="1" si="4"/>
        <v>8437.8240000000005</v>
      </c>
      <c r="K20" s="4">
        <f t="shared" ca="1" si="5"/>
        <v>7972.1399999999994</v>
      </c>
    </row>
    <row r="21" spans="1:11">
      <c r="A21" t="s">
        <v>18</v>
      </c>
      <c r="B21" s="5">
        <v>389.30500000000001</v>
      </c>
      <c r="C21" s="5">
        <v>387.495</v>
      </c>
      <c r="D21" s="5">
        <v>362.37</v>
      </c>
      <c r="E21" s="5">
        <v>332.2</v>
      </c>
      <c r="F21" s="5">
        <v>313.59249999999997</v>
      </c>
      <c r="G21" s="6">
        <v>7800</v>
      </c>
      <c r="H21" s="4">
        <f t="shared" ca="1" si="2"/>
        <v>7098</v>
      </c>
      <c r="I21" s="4">
        <f t="shared" ca="1" si="3"/>
        <v>8255.52</v>
      </c>
      <c r="J21" s="4">
        <f t="shared" ca="1" si="4"/>
        <v>8087.04</v>
      </c>
      <c r="K21" s="4">
        <f t="shared" ca="1" si="5"/>
        <v>6598.7999999999993</v>
      </c>
    </row>
    <row r="22" spans="1:11">
      <c r="A22" t="s">
        <v>19</v>
      </c>
      <c r="B22" s="5">
        <v>174.0925</v>
      </c>
      <c r="C22" s="5">
        <v>171.86750000000001</v>
      </c>
      <c r="D22" s="5">
        <v>167.01750000000001</v>
      </c>
      <c r="E22" s="5">
        <v>161.66</v>
      </c>
      <c r="F22" s="5">
        <v>154.79</v>
      </c>
      <c r="G22" s="6">
        <v>11670</v>
      </c>
      <c r="H22" s="4">
        <f t="shared" ca="1" si="2"/>
        <v>11203.199999999999</v>
      </c>
      <c r="I22" s="4">
        <f t="shared" ca="1" si="3"/>
        <v>10292.94</v>
      </c>
      <c r="J22" s="4">
        <f t="shared" ca="1" si="4"/>
        <v>12771.648000000001</v>
      </c>
      <c r="K22" s="4">
        <f t="shared" ca="1" si="5"/>
        <v>9543.7259999999987</v>
      </c>
    </row>
    <row r="23" spans="1:11">
      <c r="A23" t="s">
        <v>20</v>
      </c>
      <c r="B23" s="5">
        <v>309.15249999999997</v>
      </c>
      <c r="C23" s="5">
        <v>302.96749999999997</v>
      </c>
      <c r="D23" s="5">
        <v>287.685</v>
      </c>
      <c r="E23" s="5">
        <v>270.45249999999999</v>
      </c>
      <c r="F23" s="5">
        <v>255.17</v>
      </c>
      <c r="G23" s="6">
        <v>12990</v>
      </c>
      <c r="H23" s="4">
        <f t="shared" ca="1" si="2"/>
        <v>12210.6</v>
      </c>
      <c r="I23" s="4">
        <f t="shared" ca="1" si="3"/>
        <v>11202.576000000001</v>
      </c>
      <c r="J23" s="4">
        <f t="shared" ca="1" si="4"/>
        <v>12096.287999999999</v>
      </c>
      <c r="K23" s="4">
        <f t="shared" ca="1" si="5"/>
        <v>10745.328</v>
      </c>
    </row>
    <row r="24" spans="1:11">
      <c r="A24" t="s">
        <v>21</v>
      </c>
      <c r="B24" s="5">
        <v>295.67250000000001</v>
      </c>
      <c r="C24" s="5">
        <v>291.79000000000002</v>
      </c>
      <c r="D24" s="5">
        <v>284.14999999999998</v>
      </c>
      <c r="E24" s="5">
        <v>274.13249999999999</v>
      </c>
      <c r="F24" s="5">
        <v>264.625</v>
      </c>
      <c r="G24" s="6">
        <v>19200</v>
      </c>
      <c r="H24" s="4">
        <f t="shared" ca="1" si="2"/>
        <v>19200</v>
      </c>
      <c r="I24" s="4">
        <f t="shared" ca="1" si="3"/>
        <v>16746.239999999998</v>
      </c>
      <c r="J24" s="4">
        <f t="shared" ca="1" si="4"/>
        <v>19906.559999999998</v>
      </c>
      <c r="K24" s="4">
        <f t="shared" ca="1" si="5"/>
        <v>20213.760000000002</v>
      </c>
    </row>
    <row r="25" spans="1:11">
      <c r="A25" t="s">
        <v>22</v>
      </c>
      <c r="B25" s="5">
        <v>373.98500000000001</v>
      </c>
      <c r="C25" s="5">
        <v>367.91250000000002</v>
      </c>
      <c r="D25" s="5">
        <v>340.41250000000002</v>
      </c>
      <c r="E25" s="5">
        <v>326.02749999999997</v>
      </c>
      <c r="F25" s="5">
        <v>317.02499999999998</v>
      </c>
      <c r="G25" s="6">
        <v>7800</v>
      </c>
      <c r="H25" s="4">
        <f t="shared" ca="1" si="2"/>
        <v>7722</v>
      </c>
      <c r="I25" s="4">
        <f t="shared" ca="1" si="3"/>
        <v>7032.48</v>
      </c>
      <c r="J25" s="4">
        <f t="shared" ca="1" si="4"/>
        <v>6664.32</v>
      </c>
      <c r="K25" s="4">
        <f t="shared" ca="1" si="5"/>
        <v>8285.16</v>
      </c>
    </row>
    <row r="26" spans="1:11">
      <c r="A26" t="s">
        <v>23</v>
      </c>
      <c r="B26" s="5">
        <v>223.04249999999999</v>
      </c>
      <c r="C26" s="5">
        <v>218.20500000000001</v>
      </c>
      <c r="D26" s="5">
        <v>210.2775</v>
      </c>
      <c r="E26" s="5">
        <v>202.39</v>
      </c>
      <c r="F26" s="5">
        <v>197.93</v>
      </c>
      <c r="G26" s="6">
        <v>10590</v>
      </c>
      <c r="H26" s="4">
        <f t="shared" ca="1" si="2"/>
        <v>11543.1</v>
      </c>
      <c r="I26" s="4">
        <f t="shared" ca="1" si="3"/>
        <v>9859.2899999999991</v>
      </c>
      <c r="J26" s="4">
        <f t="shared" ca="1" si="4"/>
        <v>11284.704000000002</v>
      </c>
      <c r="K26" s="4">
        <f t="shared" ca="1" si="5"/>
        <v>10651.422</v>
      </c>
    </row>
    <row r="27" spans="1:11">
      <c r="A27" t="s">
        <v>24</v>
      </c>
      <c r="B27" s="5">
        <v>243.89500000000001</v>
      </c>
      <c r="C27" s="5">
        <v>243.465</v>
      </c>
      <c r="D27" s="5">
        <v>233.2525</v>
      </c>
      <c r="E27" s="5">
        <v>219.7825</v>
      </c>
      <c r="F27" s="5">
        <v>210.12</v>
      </c>
      <c r="G27" s="6">
        <v>7890</v>
      </c>
      <c r="H27" s="4">
        <f t="shared" ca="1" si="2"/>
        <v>8521.2000000000007</v>
      </c>
      <c r="I27" s="4">
        <f t="shared" ca="1" si="3"/>
        <v>8041.4880000000003</v>
      </c>
      <c r="J27" s="4">
        <f t="shared" ca="1" si="4"/>
        <v>7801.6319999999996</v>
      </c>
      <c r="K27" s="4">
        <f t="shared" ca="1" si="5"/>
        <v>7861.5959999999995</v>
      </c>
    </row>
    <row r="28" spans="1:11">
      <c r="A28" t="s">
        <v>25</v>
      </c>
      <c r="B28" s="5">
        <v>232.47749999999999</v>
      </c>
      <c r="C28" s="5">
        <v>229.1925</v>
      </c>
      <c r="D28" s="5">
        <v>218.04</v>
      </c>
      <c r="E28" s="5">
        <v>201.88</v>
      </c>
      <c r="F28" s="5">
        <v>189.58250000000001</v>
      </c>
      <c r="G28" s="6">
        <v>8010</v>
      </c>
      <c r="H28" s="4">
        <f t="shared" ca="1" si="2"/>
        <v>7289.1</v>
      </c>
      <c r="I28" s="4">
        <f t="shared" ca="1" si="3"/>
        <v>7692.8040000000001</v>
      </c>
      <c r="J28" s="4">
        <f t="shared" ca="1" si="4"/>
        <v>6997.5360000000001</v>
      </c>
      <c r="K28" s="4">
        <f t="shared" ca="1" si="5"/>
        <v>8056.4580000000005</v>
      </c>
    </row>
    <row r="29" spans="1:11">
      <c r="A29" t="s">
        <v>26</v>
      </c>
      <c r="B29" s="5">
        <v>208.715</v>
      </c>
      <c r="C29" s="5">
        <v>206.47499999999999</v>
      </c>
      <c r="D29" s="5">
        <v>196.19</v>
      </c>
      <c r="E29" s="5">
        <v>182.7475</v>
      </c>
      <c r="F29" s="5">
        <v>176.17500000000001</v>
      </c>
      <c r="G29" s="6">
        <v>15810</v>
      </c>
      <c r="H29" s="4">
        <f t="shared" ca="1" si="2"/>
        <v>17391</v>
      </c>
      <c r="I29" s="4">
        <f t="shared" ca="1" si="3"/>
        <v>13634.544</v>
      </c>
      <c r="J29" s="4">
        <f t="shared" ca="1" si="4"/>
        <v>13659.84</v>
      </c>
      <c r="K29" s="4">
        <f t="shared" ca="1" si="5"/>
        <v>16198.926000000001</v>
      </c>
    </row>
    <row r="30" spans="1:11">
      <c r="A30" t="s">
        <v>27</v>
      </c>
      <c r="B30" s="5">
        <v>201.82499999999999</v>
      </c>
      <c r="C30" s="5">
        <v>199.2225</v>
      </c>
      <c r="D30" s="5">
        <v>192.05500000000001</v>
      </c>
      <c r="E30" s="5">
        <v>180.67</v>
      </c>
      <c r="F30" s="5">
        <v>173.4675</v>
      </c>
      <c r="G30" s="6">
        <v>8880</v>
      </c>
      <c r="H30" s="4">
        <f t="shared" ca="1" si="2"/>
        <v>9235.2000000000007</v>
      </c>
      <c r="I30" s="4">
        <f t="shared" ca="1" si="3"/>
        <v>7832.16</v>
      </c>
      <c r="J30" s="4">
        <f t="shared" ca="1" si="4"/>
        <v>9377.2799999999988</v>
      </c>
      <c r="K30" s="4">
        <f t="shared" ca="1" si="5"/>
        <v>8180.2559999999994</v>
      </c>
    </row>
    <row r="31" spans="1:11">
      <c r="A31" t="s">
        <v>28</v>
      </c>
      <c r="B31" s="5">
        <v>323.13</v>
      </c>
      <c r="C31" s="5">
        <v>315.5625</v>
      </c>
      <c r="D31" s="5">
        <v>285.88499999999999</v>
      </c>
      <c r="E31" s="5">
        <v>265.60500000000002</v>
      </c>
      <c r="F31" s="5">
        <v>253.17500000000001</v>
      </c>
      <c r="G31" s="6">
        <v>13110</v>
      </c>
      <c r="H31" s="4">
        <f t="shared" ca="1" si="2"/>
        <v>14814.300000000001</v>
      </c>
      <c r="I31" s="4">
        <f t="shared" ca="1" si="3"/>
        <v>12205.41</v>
      </c>
      <c r="J31" s="4">
        <f t="shared" ca="1" si="4"/>
        <v>12333.887999999999</v>
      </c>
      <c r="K31" s="4">
        <f t="shared" ca="1" si="5"/>
        <v>11953.697999999999</v>
      </c>
    </row>
    <row r="32" spans="1:11">
      <c r="A32" t="s">
        <v>29</v>
      </c>
      <c r="B32" s="5">
        <v>216.08750000000001</v>
      </c>
      <c r="C32" s="5">
        <v>212.04249999999999</v>
      </c>
      <c r="D32" s="5">
        <v>206.1925</v>
      </c>
      <c r="E32" s="5">
        <v>200.49</v>
      </c>
      <c r="F32" s="5">
        <v>193.79249999999999</v>
      </c>
      <c r="G32" s="6">
        <v>14040</v>
      </c>
      <c r="H32" s="4">
        <f t="shared" ca="1" si="2"/>
        <v>15444.000000000002</v>
      </c>
      <c r="I32" s="4">
        <f t="shared" ca="1" si="3"/>
        <v>12796.056</v>
      </c>
      <c r="J32" s="4">
        <f t="shared" ca="1" si="4"/>
        <v>12669.696</v>
      </c>
      <c r="K32" s="4">
        <f t="shared" ca="1" si="5"/>
        <v>14121.432000000001</v>
      </c>
    </row>
    <row r="33" spans="1:11">
      <c r="A33" t="s">
        <v>30</v>
      </c>
      <c r="B33" s="5">
        <v>348.88249999999999</v>
      </c>
      <c r="C33" s="5">
        <v>346.38249999999999</v>
      </c>
      <c r="D33" s="5">
        <v>337.77</v>
      </c>
      <c r="E33" s="5">
        <v>326.6825</v>
      </c>
      <c r="F33" s="5">
        <v>318.57499999999999</v>
      </c>
      <c r="G33" s="6">
        <v>14940</v>
      </c>
      <c r="H33" s="4">
        <f t="shared" ca="1" si="2"/>
        <v>13894.2</v>
      </c>
      <c r="I33" s="4">
        <f t="shared" ca="1" si="3"/>
        <v>13177.08</v>
      </c>
      <c r="J33" s="4">
        <f t="shared" ca="1" si="4"/>
        <v>13338.432000000001</v>
      </c>
      <c r="K33" s="4">
        <f t="shared" ca="1" si="5"/>
        <v>14886.216</v>
      </c>
    </row>
    <row r="34" spans="1:11">
      <c r="A34" t="s">
        <v>31</v>
      </c>
      <c r="B34" s="5">
        <v>233.16749999999999</v>
      </c>
      <c r="C34" s="5">
        <v>228.935</v>
      </c>
      <c r="D34" s="5">
        <v>217.75749999999999</v>
      </c>
      <c r="E34" s="5">
        <v>204.92</v>
      </c>
      <c r="F34" s="5">
        <v>198.63499999999999</v>
      </c>
      <c r="G34" s="6">
        <v>10620</v>
      </c>
      <c r="H34" s="4">
        <f t="shared" ca="1" si="2"/>
        <v>10513.8</v>
      </c>
      <c r="I34" s="4">
        <f t="shared" ca="1" si="3"/>
        <v>10823.904</v>
      </c>
      <c r="J34" s="4">
        <f t="shared" ca="1" si="4"/>
        <v>11214.720000000001</v>
      </c>
      <c r="K34" s="4">
        <f t="shared" ca="1" si="5"/>
        <v>11280.564</v>
      </c>
    </row>
    <row r="35" spans="1:11">
      <c r="A35" t="s">
        <v>32</v>
      </c>
      <c r="B35" s="5">
        <v>361.32499999999999</v>
      </c>
      <c r="C35" s="5">
        <v>356.34750000000003</v>
      </c>
      <c r="D35" s="5">
        <v>337.625</v>
      </c>
      <c r="E35" s="5">
        <v>325.78750000000002</v>
      </c>
      <c r="F35" s="5">
        <v>311.33</v>
      </c>
      <c r="G35" s="6">
        <v>15930</v>
      </c>
      <c r="H35" s="4">
        <f t="shared" ca="1" si="2"/>
        <v>14496.300000000001</v>
      </c>
      <c r="I35" s="4">
        <f t="shared" ca="1" si="3"/>
        <v>17172.54</v>
      </c>
      <c r="J35" s="4">
        <f t="shared" ca="1" si="4"/>
        <v>12998.88</v>
      </c>
      <c r="K35" s="4">
        <f t="shared" ca="1" si="5"/>
        <v>16920.846000000001</v>
      </c>
    </row>
    <row r="36" spans="1:11">
      <c r="A36" t="s">
        <v>33</v>
      </c>
      <c r="B36" s="5">
        <v>185.42500000000001</v>
      </c>
      <c r="C36" s="5">
        <v>181.77250000000001</v>
      </c>
      <c r="D36" s="5">
        <v>173.2825</v>
      </c>
      <c r="E36" s="5">
        <v>166.5925</v>
      </c>
      <c r="F36" s="5">
        <v>159.7525</v>
      </c>
      <c r="G36" s="6">
        <v>11340</v>
      </c>
      <c r="H36" s="4">
        <f t="shared" ca="1" si="2"/>
        <v>9865.7999999999993</v>
      </c>
      <c r="I36" s="4">
        <f t="shared" ca="1" si="3"/>
        <v>10668.671999999999</v>
      </c>
      <c r="J36" s="4">
        <f t="shared" ca="1" si="4"/>
        <v>11539.584000000001</v>
      </c>
      <c r="K36" s="4">
        <f t="shared" ca="1" si="5"/>
        <v>11725.560000000001</v>
      </c>
    </row>
    <row r="37" spans="1:11">
      <c r="A37" t="s">
        <v>34</v>
      </c>
      <c r="B37" s="5">
        <v>175.9325</v>
      </c>
      <c r="C37" s="5">
        <v>171.52250000000001</v>
      </c>
      <c r="D37" s="5">
        <v>165.57749999999999</v>
      </c>
      <c r="E37" s="5">
        <v>159.7825</v>
      </c>
      <c r="F37" s="5">
        <v>159.31</v>
      </c>
      <c r="G37" s="6">
        <v>9240</v>
      </c>
      <c r="H37" s="4">
        <f t="shared" ca="1" si="2"/>
        <v>8685.6</v>
      </c>
      <c r="I37" s="4">
        <f t="shared" ca="1" si="3"/>
        <v>10232.376</v>
      </c>
      <c r="J37" s="4">
        <f t="shared" ca="1" si="4"/>
        <v>7983.36</v>
      </c>
      <c r="K37" s="4">
        <f t="shared" ca="1" si="5"/>
        <v>9206.735999999999</v>
      </c>
    </row>
    <row r="38" spans="1:11">
      <c r="A38" t="s">
        <v>35</v>
      </c>
      <c r="B38" s="5">
        <v>200.68</v>
      </c>
      <c r="C38" s="5">
        <v>200.55250000000001</v>
      </c>
      <c r="D38" s="5">
        <v>196.1275</v>
      </c>
      <c r="E38" s="5">
        <v>185.78</v>
      </c>
      <c r="F38" s="5">
        <v>178.61750000000001</v>
      </c>
      <c r="G38" s="6">
        <v>7470</v>
      </c>
      <c r="H38" s="4">
        <f t="shared" ca="1" si="2"/>
        <v>8067.6</v>
      </c>
      <c r="I38" s="4">
        <f t="shared" ca="1" si="3"/>
        <v>7979.4539999999997</v>
      </c>
      <c r="J38" s="4">
        <f t="shared" ca="1" si="4"/>
        <v>7673.1840000000002</v>
      </c>
      <c r="K38" s="4">
        <f t="shared" ca="1" si="5"/>
        <v>7794.1980000000003</v>
      </c>
    </row>
    <row r="39" spans="1:11">
      <c r="A39" t="s">
        <v>36</v>
      </c>
      <c r="B39" s="5">
        <v>227.23750000000001</v>
      </c>
      <c r="C39" s="5">
        <v>229.50749999999999</v>
      </c>
      <c r="D39" s="5">
        <v>224.62</v>
      </c>
      <c r="E39" s="5">
        <v>213.69499999999999</v>
      </c>
      <c r="F39" s="5">
        <v>206.60749999999999</v>
      </c>
      <c r="G39" s="6">
        <v>7680</v>
      </c>
      <c r="H39" s="4">
        <f t="shared" ca="1" si="2"/>
        <v>7526.4</v>
      </c>
      <c r="I39" s="4">
        <f t="shared" ca="1" si="3"/>
        <v>7375.8719999999994</v>
      </c>
      <c r="J39" s="4">
        <f t="shared" ca="1" si="4"/>
        <v>7372.7999999999993</v>
      </c>
      <c r="K39" s="4">
        <f t="shared" ca="1" si="5"/>
        <v>6208.5119999999997</v>
      </c>
    </row>
    <row r="40" spans="1:11">
      <c r="A40" t="s">
        <v>37</v>
      </c>
      <c r="B40" s="5">
        <v>247.5</v>
      </c>
      <c r="C40" s="5">
        <v>247.57499999999999</v>
      </c>
      <c r="D40" s="5">
        <v>240.60249999999999</v>
      </c>
      <c r="E40" s="5">
        <v>222.25749999999999</v>
      </c>
      <c r="F40" s="5">
        <v>207.95</v>
      </c>
      <c r="G40" s="6">
        <v>15300</v>
      </c>
      <c r="H40" s="4">
        <f t="shared" ca="1" si="2"/>
        <v>15912</v>
      </c>
      <c r="I40" s="4">
        <f t="shared" ca="1" si="3"/>
        <v>14394.24</v>
      </c>
      <c r="J40" s="4">
        <f t="shared" ca="1" si="4"/>
        <v>13512.96</v>
      </c>
      <c r="K40" s="4">
        <f t="shared" ca="1" si="5"/>
        <v>12368.519999999999</v>
      </c>
    </row>
    <row r="41" spans="1:11">
      <c r="A41" t="s">
        <v>38</v>
      </c>
      <c r="B41" s="5">
        <v>248.08250000000001</v>
      </c>
      <c r="C41" s="5">
        <v>249.16</v>
      </c>
      <c r="D41" s="5">
        <v>241.55500000000001</v>
      </c>
      <c r="E41" s="5">
        <v>228.99</v>
      </c>
      <c r="F41" s="5">
        <v>220.2825</v>
      </c>
      <c r="G41" s="6">
        <v>9000</v>
      </c>
      <c r="H41" s="4">
        <f t="shared" ca="1" si="2"/>
        <v>9990</v>
      </c>
      <c r="I41" s="4">
        <f t="shared" ca="1" si="3"/>
        <v>9613.7999999999993</v>
      </c>
      <c r="J41" s="4">
        <f t="shared" ca="1" si="4"/>
        <v>9504</v>
      </c>
      <c r="K41" s="4">
        <f t="shared" ca="1" si="5"/>
        <v>7698.5999999999995</v>
      </c>
    </row>
    <row r="42" spans="1:11">
      <c r="A42" t="s">
        <v>39</v>
      </c>
      <c r="B42" s="5">
        <v>345.66</v>
      </c>
      <c r="C42" s="5">
        <v>337.20749999999998</v>
      </c>
      <c r="D42" s="5">
        <v>325.16000000000003</v>
      </c>
      <c r="E42" s="5">
        <v>307.72500000000002</v>
      </c>
      <c r="F42" s="5">
        <v>292.745</v>
      </c>
      <c r="G42" s="6">
        <v>14130</v>
      </c>
      <c r="H42" s="4">
        <f t="shared" ca="1" si="2"/>
        <v>12575.7</v>
      </c>
      <c r="I42" s="4">
        <f t="shared" ca="1" si="3"/>
        <v>14539.77</v>
      </c>
      <c r="J42" s="4">
        <f t="shared" ca="1" si="4"/>
        <v>14649.984</v>
      </c>
      <c r="K42" s="4">
        <f t="shared" ca="1" si="5"/>
        <v>13282.199999999999</v>
      </c>
    </row>
    <row r="43" spans="1:11">
      <c r="A43" t="s">
        <v>40</v>
      </c>
      <c r="B43" s="5">
        <v>278.72500000000002</v>
      </c>
      <c r="C43" s="5">
        <v>274.64249999999998</v>
      </c>
      <c r="D43" s="5">
        <v>256.30500000000001</v>
      </c>
      <c r="E43" s="5">
        <v>232.69</v>
      </c>
      <c r="F43" s="5">
        <v>217.64250000000001</v>
      </c>
      <c r="G43" s="6">
        <v>11430</v>
      </c>
      <c r="H43" s="4">
        <f t="shared" ca="1" si="2"/>
        <v>12915.900000000001</v>
      </c>
      <c r="I43" s="4">
        <f t="shared" ca="1" si="3"/>
        <v>11537.441999999999</v>
      </c>
      <c r="J43" s="4">
        <f t="shared" ca="1" si="4"/>
        <v>11411.712</v>
      </c>
      <c r="K43" s="4">
        <f t="shared" ca="1" si="5"/>
        <v>10314.431999999999</v>
      </c>
    </row>
    <row r="44" spans="1:11">
      <c r="A44" t="s">
        <v>41</v>
      </c>
      <c r="B44" s="5">
        <v>186.33250000000001</v>
      </c>
      <c r="C44" s="5">
        <v>180.44</v>
      </c>
      <c r="D44" s="5">
        <v>174.02250000000001</v>
      </c>
      <c r="E44" s="5">
        <v>163.07499999999999</v>
      </c>
      <c r="F44" s="5">
        <v>156.13</v>
      </c>
      <c r="G44" s="6">
        <v>9960</v>
      </c>
      <c r="H44" s="4">
        <f t="shared" ca="1" si="2"/>
        <v>8764.7999999999993</v>
      </c>
      <c r="I44" s="4">
        <f t="shared" ca="1" si="3"/>
        <v>8882.3279999999995</v>
      </c>
      <c r="J44" s="4">
        <f t="shared" ca="1" si="4"/>
        <v>8318.5920000000006</v>
      </c>
      <c r="K44" s="4">
        <f t="shared" ca="1" si="5"/>
        <v>9456.0239999999994</v>
      </c>
    </row>
    <row r="45" spans="1:11">
      <c r="A45" t="s">
        <v>42</v>
      </c>
      <c r="B45" s="5">
        <v>215.8475</v>
      </c>
      <c r="C45" s="5">
        <v>214.55</v>
      </c>
      <c r="D45" s="5">
        <v>205.82</v>
      </c>
      <c r="E45" s="5">
        <v>194.7</v>
      </c>
      <c r="F45" s="5">
        <v>188.4325</v>
      </c>
      <c r="G45" s="6">
        <v>11550</v>
      </c>
      <c r="H45" s="4">
        <f t="shared" ca="1" si="2"/>
        <v>10626</v>
      </c>
      <c r="I45" s="4">
        <f t="shared" ca="1" si="3"/>
        <v>11545.38</v>
      </c>
      <c r="J45" s="4">
        <f t="shared" ca="1" si="4"/>
        <v>12751.2</v>
      </c>
      <c r="K45" s="4">
        <f t="shared" ca="1" si="5"/>
        <v>9554.16</v>
      </c>
    </row>
    <row r="46" spans="1:11">
      <c r="A46" t="s">
        <v>43</v>
      </c>
      <c r="B46" s="5">
        <v>285.96249999999998</v>
      </c>
      <c r="C46" s="5">
        <v>288.0625</v>
      </c>
      <c r="D46" s="5">
        <v>274.20499999999998</v>
      </c>
      <c r="E46" s="5">
        <v>252.22749999999999</v>
      </c>
      <c r="F46" s="5">
        <v>233.55500000000001</v>
      </c>
      <c r="G46" s="6">
        <v>10860</v>
      </c>
      <c r="H46" s="4">
        <f t="shared" ca="1" si="2"/>
        <v>10317</v>
      </c>
      <c r="I46" s="4">
        <f t="shared" ca="1" si="3"/>
        <v>12026.364000000001</v>
      </c>
      <c r="J46" s="4">
        <f t="shared" ca="1" si="4"/>
        <v>9487.2960000000003</v>
      </c>
      <c r="K46" s="4">
        <f t="shared" ca="1" si="5"/>
        <v>9493.8119999999999</v>
      </c>
    </row>
    <row r="47" spans="1:11">
      <c r="A47" t="s">
        <v>44</v>
      </c>
      <c r="B47" s="5">
        <v>238.535</v>
      </c>
      <c r="C47" s="5">
        <v>235.29750000000001</v>
      </c>
      <c r="D47" s="5">
        <v>222.77</v>
      </c>
      <c r="E47" s="5">
        <v>207.3475</v>
      </c>
      <c r="F47" s="5">
        <v>198.05</v>
      </c>
      <c r="G47" s="6">
        <v>16350</v>
      </c>
      <c r="H47" s="4">
        <f t="shared" ca="1" si="2"/>
        <v>17004</v>
      </c>
      <c r="I47" s="4">
        <f t="shared" ca="1" si="3"/>
        <v>16023</v>
      </c>
      <c r="J47" s="4">
        <f t="shared" ca="1" si="4"/>
        <v>13655.519999999999</v>
      </c>
      <c r="K47" s="4">
        <f t="shared" ca="1" si="5"/>
        <v>17366.97</v>
      </c>
    </row>
    <row r="48" spans="1:11">
      <c r="A48" t="s">
        <v>45</v>
      </c>
      <c r="B48" s="5">
        <v>196.3425</v>
      </c>
      <c r="C48" s="5">
        <v>194.48249999999999</v>
      </c>
      <c r="D48" s="5">
        <v>190.63499999999999</v>
      </c>
      <c r="E48" s="5">
        <v>183.24</v>
      </c>
      <c r="F48" s="5">
        <v>175.11500000000001</v>
      </c>
      <c r="G48" s="6">
        <v>11700</v>
      </c>
      <c r="H48" s="4">
        <f t="shared" ca="1" si="2"/>
        <v>12402</v>
      </c>
      <c r="I48" s="4">
        <f t="shared" ca="1" si="3"/>
        <v>11580.66</v>
      </c>
      <c r="J48" s="4">
        <f t="shared" ca="1" si="4"/>
        <v>12467.52</v>
      </c>
      <c r="K48" s="4">
        <f t="shared" ca="1" si="5"/>
        <v>9458.2799999999988</v>
      </c>
    </row>
    <row r="49" spans="1:11">
      <c r="A49" t="s">
        <v>46</v>
      </c>
      <c r="B49" s="5">
        <v>215.29499999999999</v>
      </c>
      <c r="C49" s="5">
        <v>213.9375</v>
      </c>
      <c r="D49" s="5">
        <v>205.35499999999999</v>
      </c>
      <c r="E49" s="5">
        <v>196.39750000000001</v>
      </c>
      <c r="F49" s="5">
        <v>189.11500000000001</v>
      </c>
      <c r="G49" s="6">
        <v>13350</v>
      </c>
      <c r="H49" s="4">
        <f t="shared" ca="1" si="2"/>
        <v>13350</v>
      </c>
      <c r="I49" s="4">
        <f t="shared" ca="1" si="3"/>
        <v>11513.039999999999</v>
      </c>
      <c r="J49" s="4">
        <f t="shared" ca="1" si="4"/>
        <v>11406.24</v>
      </c>
      <c r="K49" s="4">
        <f t="shared" ca="1" si="5"/>
        <v>10666.65</v>
      </c>
    </row>
    <row r="50" spans="1:11">
      <c r="A50" t="s">
        <v>47</v>
      </c>
      <c r="B50" s="5">
        <v>266.70999999999998</v>
      </c>
      <c r="C50" s="5">
        <v>258.89749999999998</v>
      </c>
      <c r="D50" s="5">
        <v>248.72</v>
      </c>
      <c r="E50" s="5">
        <v>233.83750000000001</v>
      </c>
      <c r="F50" s="5">
        <v>222.54499999999999</v>
      </c>
      <c r="G50" s="6">
        <v>18630</v>
      </c>
      <c r="H50" s="4">
        <f t="shared" ca="1" si="2"/>
        <v>21051.9</v>
      </c>
      <c r="I50" s="4">
        <f t="shared" ca="1" si="3"/>
        <v>17161.956000000002</v>
      </c>
      <c r="J50" s="4">
        <f t="shared" ca="1" si="4"/>
        <v>16454.016000000003</v>
      </c>
      <c r="K50" s="4">
        <f t="shared" ca="1" si="5"/>
        <v>19438.542000000001</v>
      </c>
    </row>
    <row r="51" spans="1:11">
      <c r="A51" t="s">
        <v>48</v>
      </c>
      <c r="B51" s="5">
        <v>236.50749999999999</v>
      </c>
      <c r="C51" s="5">
        <v>234.69499999999999</v>
      </c>
      <c r="D51" s="5">
        <v>228.54</v>
      </c>
      <c r="E51" s="5">
        <v>224.48500000000001</v>
      </c>
      <c r="F51" s="5">
        <v>220.83500000000001</v>
      </c>
      <c r="G51" s="6">
        <v>8910</v>
      </c>
      <c r="H51" s="4">
        <f t="shared" ca="1" si="2"/>
        <v>8019</v>
      </c>
      <c r="I51" s="4">
        <f t="shared" ca="1" si="3"/>
        <v>8993.7540000000008</v>
      </c>
      <c r="J51" s="4">
        <f t="shared" ca="1" si="4"/>
        <v>9665.5680000000011</v>
      </c>
      <c r="K51" s="4">
        <f t="shared" ca="1" si="5"/>
        <v>7202.8439999999991</v>
      </c>
    </row>
    <row r="52" spans="1:11">
      <c r="A52" t="s">
        <v>49</v>
      </c>
      <c r="B52" s="5">
        <v>191.85499999999999</v>
      </c>
      <c r="C52" s="5">
        <v>189.05</v>
      </c>
      <c r="D52" s="5">
        <v>183.05</v>
      </c>
      <c r="E52" s="5">
        <v>175.36750000000001</v>
      </c>
      <c r="F52" s="5">
        <v>167.745</v>
      </c>
      <c r="G52" s="6">
        <v>9210</v>
      </c>
      <c r="H52" s="4">
        <f t="shared" ca="1" si="2"/>
        <v>9946.8000000000011</v>
      </c>
      <c r="I52" s="4">
        <f t="shared" ca="1" si="3"/>
        <v>8303.7360000000008</v>
      </c>
      <c r="J52" s="4">
        <f t="shared" ca="1" si="4"/>
        <v>8311.1039999999994</v>
      </c>
      <c r="K52" s="4">
        <f t="shared" ca="1" si="5"/>
        <v>8311.1039999999994</v>
      </c>
    </row>
    <row r="53" spans="1:11">
      <c r="A53" t="s">
        <v>50</v>
      </c>
      <c r="B53" s="5">
        <v>194.05500000000001</v>
      </c>
      <c r="C53" s="5">
        <v>191.45750000000001</v>
      </c>
      <c r="D53" s="5">
        <v>186.125</v>
      </c>
      <c r="E53" s="5">
        <v>178.54249999999999</v>
      </c>
      <c r="F53" s="5">
        <v>173.01249999999999</v>
      </c>
      <c r="G53" s="6">
        <v>9690</v>
      </c>
      <c r="H53" s="4">
        <f t="shared" ca="1" si="2"/>
        <v>10755.900000000001</v>
      </c>
      <c r="I53" s="4">
        <f t="shared" ca="1" si="3"/>
        <v>8546.58</v>
      </c>
      <c r="J53" s="4">
        <f t="shared" ca="1" si="4"/>
        <v>8186.1120000000001</v>
      </c>
      <c r="K53" s="4">
        <f t="shared" ca="1" si="5"/>
        <v>9564.0299999999988</v>
      </c>
    </row>
    <row r="54" spans="1:11">
      <c r="A54" t="s">
        <v>51</v>
      </c>
      <c r="B54" s="5">
        <v>267.61750000000001</v>
      </c>
      <c r="C54" s="5">
        <v>264.85250000000002</v>
      </c>
      <c r="D54" s="5">
        <v>252.13</v>
      </c>
      <c r="E54" s="5">
        <v>236.255</v>
      </c>
      <c r="F54" s="5">
        <v>224.16499999999999</v>
      </c>
      <c r="G54" s="6">
        <v>12306</v>
      </c>
      <c r="H54" s="4">
        <f t="shared" ca="1" si="2"/>
        <v>13290.480000000001</v>
      </c>
      <c r="I54" s="4">
        <f t="shared" ca="1" si="3"/>
        <v>12662.874000000002</v>
      </c>
      <c r="J54" s="4">
        <f t="shared" ca="1" si="4"/>
        <v>12522.5856</v>
      </c>
      <c r="K54" s="4">
        <f t="shared" ca="1" si="5"/>
        <v>10410.875999999998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C96F2-D16D-4B44-82D3-5EBFB5BE70B1}">
  <dimension ref="A1:S91"/>
  <sheetViews>
    <sheetView workbookViewId="0">
      <selection activeCell="K25" sqref="K25"/>
    </sheetView>
  </sheetViews>
  <sheetFormatPr defaultRowHeight="14.5"/>
  <cols>
    <col min="1" max="1" width="19.1796875" customWidth="1"/>
    <col min="2" max="2" width="26" customWidth="1"/>
    <col min="3" max="3" width="12.81640625" customWidth="1"/>
    <col min="5" max="5" width="11.81640625" customWidth="1"/>
    <col min="7" max="7" width="12.81640625" customWidth="1"/>
    <col min="8" max="8" width="23.1796875" bestFit="1" customWidth="1"/>
    <col min="9" max="9" width="12.7265625" customWidth="1"/>
    <col min="15" max="15" width="22.7265625" customWidth="1"/>
    <col min="16" max="16" width="20.1796875" customWidth="1"/>
  </cols>
  <sheetData>
    <row r="1" spans="1:19">
      <c r="B1" t="s">
        <v>153</v>
      </c>
      <c r="H1" t="s">
        <v>160</v>
      </c>
    </row>
    <row r="2" spans="1:19">
      <c r="B2" s="11" t="s">
        <v>54</v>
      </c>
      <c r="C2" s="11" t="s">
        <v>168</v>
      </c>
      <c r="D2" s="11" t="s">
        <v>55</v>
      </c>
      <c r="E2" s="11" t="s">
        <v>169</v>
      </c>
      <c r="F2" s="32" t="s">
        <v>55</v>
      </c>
      <c r="G2" s="30"/>
      <c r="H2" s="11" t="s">
        <v>54</v>
      </c>
      <c r="I2" s="11" t="s">
        <v>168</v>
      </c>
      <c r="J2" s="11" t="s">
        <v>55</v>
      </c>
      <c r="K2" s="11" t="s">
        <v>169</v>
      </c>
      <c r="L2" s="32" t="s">
        <v>55</v>
      </c>
      <c r="O2" s="26" t="s">
        <v>154</v>
      </c>
    </row>
    <row r="3" spans="1:19">
      <c r="A3" t="s">
        <v>0</v>
      </c>
      <c r="B3" s="7" t="s">
        <v>177</v>
      </c>
      <c r="C3" s="12">
        <v>199537</v>
      </c>
      <c r="D3" s="13">
        <f>C3/C$12</f>
        <v>0.10667216233829066</v>
      </c>
      <c r="E3" s="12">
        <f>C3*1.125</f>
        <v>224479.125</v>
      </c>
      <c r="F3" s="13">
        <f>E3/E$12</f>
        <v>0.11401778530483656</v>
      </c>
      <c r="G3" s="12"/>
      <c r="H3" s="7" t="s">
        <v>177</v>
      </c>
      <c r="I3" s="12"/>
      <c r="J3" s="13"/>
      <c r="K3" s="12"/>
      <c r="L3" s="13"/>
      <c r="O3" s="28" t="s">
        <v>54</v>
      </c>
      <c r="P3" s="11" t="s">
        <v>168</v>
      </c>
      <c r="Q3" s="11" t="s">
        <v>55</v>
      </c>
      <c r="R3" s="11" t="s">
        <v>169</v>
      </c>
      <c r="S3" s="32" t="s">
        <v>55</v>
      </c>
    </row>
    <row r="4" spans="1:19">
      <c r="B4" s="8" t="s">
        <v>178</v>
      </c>
      <c r="C4" s="12">
        <v>243795</v>
      </c>
      <c r="D4" s="13">
        <f t="shared" ref="D4:F11" si="0">C4/C$12</f>
        <v>0.13033241863545894</v>
      </c>
      <c r="E4" s="12">
        <f t="shared" ref="E4:E6" si="1">C4*1.125</f>
        <v>274269.375</v>
      </c>
      <c r="F4" s="13">
        <f t="shared" si="0"/>
        <v>0.1393073263023531</v>
      </c>
      <c r="G4" s="12"/>
      <c r="H4" s="8" t="s">
        <v>178</v>
      </c>
      <c r="I4" s="12"/>
      <c r="J4" s="13"/>
      <c r="K4" s="12"/>
      <c r="L4" s="13"/>
      <c r="O4" s="27" t="s">
        <v>170</v>
      </c>
    </row>
    <row r="5" spans="1:19">
      <c r="B5" s="8" t="s">
        <v>61</v>
      </c>
      <c r="C5" s="12">
        <v>267945</v>
      </c>
      <c r="D5" s="13">
        <f t="shared" si="0"/>
        <v>0.1432429701645975</v>
      </c>
      <c r="E5" s="12">
        <f t="shared" si="1"/>
        <v>301438.125</v>
      </c>
      <c r="F5" s="13">
        <f t="shared" si="0"/>
        <v>0.15310691993717671</v>
      </c>
      <c r="G5" s="12"/>
      <c r="H5" s="8" t="s">
        <v>61</v>
      </c>
      <c r="I5" s="12"/>
      <c r="J5" s="13"/>
      <c r="K5" s="12"/>
      <c r="L5" s="13"/>
      <c r="O5" s="29" t="s">
        <v>172</v>
      </c>
    </row>
    <row r="6" spans="1:19">
      <c r="B6" s="9" t="s">
        <v>62</v>
      </c>
      <c r="C6" s="12">
        <v>255450</v>
      </c>
      <c r="D6" s="13">
        <f t="shared" si="0"/>
        <v>0.1365631630690867</v>
      </c>
      <c r="E6" s="12">
        <f t="shared" si="1"/>
        <v>287381.25</v>
      </c>
      <c r="F6" s="13">
        <f t="shared" si="0"/>
        <v>0.14596713018698537</v>
      </c>
      <c r="G6" s="12"/>
      <c r="H6" s="9" t="s">
        <v>62</v>
      </c>
      <c r="I6" s="12"/>
      <c r="J6" s="13"/>
      <c r="K6" s="12"/>
      <c r="L6" s="13"/>
      <c r="O6" s="8" t="s">
        <v>171</v>
      </c>
    </row>
    <row r="7" spans="1:19">
      <c r="B7" s="7" t="s">
        <v>162</v>
      </c>
      <c r="C7" s="12">
        <v>330739</v>
      </c>
      <c r="D7" s="13">
        <f t="shared" si="0"/>
        <v>0.17681254253398576</v>
      </c>
      <c r="E7" s="12">
        <f>C7*0.975</f>
        <v>322470.52499999997</v>
      </c>
      <c r="F7" s="13">
        <f t="shared" si="0"/>
        <v>0.16378972916340406</v>
      </c>
      <c r="G7" s="12"/>
      <c r="H7" s="7" t="s">
        <v>182</v>
      </c>
      <c r="I7" s="12"/>
      <c r="J7" s="13"/>
      <c r="K7" s="12"/>
      <c r="L7" s="13"/>
      <c r="O7" s="8" t="s">
        <v>173</v>
      </c>
    </row>
    <row r="8" spans="1:19">
      <c r="B8" s="8" t="s">
        <v>179</v>
      </c>
      <c r="C8" s="12">
        <v>482146</v>
      </c>
      <c r="D8" s="13">
        <f t="shared" si="0"/>
        <v>0.25775448354318992</v>
      </c>
      <c r="E8" s="12">
        <f t="shared" ref="E8:E11" si="2">C8*0.975</f>
        <v>470092.35</v>
      </c>
      <c r="F8" s="13">
        <f t="shared" si="0"/>
        <v>0.23877003545762254</v>
      </c>
      <c r="G8" s="12"/>
      <c r="H8" s="8" t="s">
        <v>183</v>
      </c>
      <c r="I8" s="12"/>
      <c r="J8" s="13"/>
      <c r="K8" s="12"/>
      <c r="L8" s="13"/>
      <c r="O8" s="8" t="s">
        <v>174</v>
      </c>
    </row>
    <row r="9" spans="1:19">
      <c r="B9" s="8" t="s">
        <v>157</v>
      </c>
      <c r="C9" s="12">
        <v>78860</v>
      </c>
      <c r="D9" s="13">
        <f t="shared" si="0"/>
        <v>4.2158430376309168E-2</v>
      </c>
      <c r="E9" s="12">
        <f t="shared" si="2"/>
        <v>76888.5</v>
      </c>
      <c r="F9" s="13">
        <f t="shared" si="0"/>
        <v>3.9053326163004803E-2</v>
      </c>
      <c r="G9" s="12"/>
      <c r="H9" s="8" t="s">
        <v>184</v>
      </c>
      <c r="I9" s="12"/>
      <c r="J9" s="13"/>
      <c r="K9" s="12"/>
      <c r="L9" s="13"/>
      <c r="O9" s="8" t="s">
        <v>175</v>
      </c>
    </row>
    <row r="10" spans="1:19">
      <c r="B10" s="9" t="s">
        <v>158</v>
      </c>
      <c r="C10" s="12">
        <v>10527</v>
      </c>
      <c r="D10" s="13">
        <f t="shared" si="0"/>
        <v>5.6277174305276005E-3</v>
      </c>
      <c r="E10" s="12">
        <f t="shared" si="2"/>
        <v>10263.824999999999</v>
      </c>
      <c r="F10" s="13">
        <f t="shared" si="0"/>
        <v>5.2132179117163517E-3</v>
      </c>
      <c r="G10" s="12"/>
      <c r="H10" s="9" t="s">
        <v>185</v>
      </c>
      <c r="I10" s="12"/>
      <c r="J10" s="13"/>
      <c r="K10" s="12"/>
      <c r="L10" s="13"/>
      <c r="O10" s="8" t="s">
        <v>176</v>
      </c>
    </row>
    <row r="11" spans="1:19">
      <c r="B11" s="7" t="s">
        <v>180</v>
      </c>
      <c r="C11" s="12">
        <v>1564</v>
      </c>
      <c r="D11" s="13">
        <f t="shared" si="0"/>
        <v>8.3611190855373491E-4</v>
      </c>
      <c r="E11" s="12">
        <f t="shared" si="2"/>
        <v>1524.8999999999999</v>
      </c>
      <c r="F11" s="13">
        <f t="shared" si="0"/>
        <v>7.7452957290057706E-4</v>
      </c>
      <c r="G11" s="12"/>
      <c r="H11" s="7" t="s">
        <v>186</v>
      </c>
      <c r="I11" s="12"/>
      <c r="J11" s="13"/>
      <c r="K11" s="12"/>
      <c r="L11" s="13"/>
      <c r="O11" s="8" t="s">
        <v>61</v>
      </c>
    </row>
    <row r="12" spans="1:19">
      <c r="B12" s="8" t="s">
        <v>104</v>
      </c>
      <c r="C12" s="12">
        <f>SUM(C3:C11)</f>
        <v>1870563</v>
      </c>
      <c r="D12" s="13">
        <v>1</v>
      </c>
      <c r="E12" s="12">
        <f>SUM(E3:E11)</f>
        <v>1968807.9749999999</v>
      </c>
      <c r="F12" s="13">
        <v>1</v>
      </c>
      <c r="G12" s="12"/>
      <c r="H12" s="7" t="s">
        <v>187</v>
      </c>
      <c r="I12" s="12"/>
      <c r="J12" s="13"/>
      <c r="K12" s="12"/>
      <c r="L12" s="13"/>
      <c r="O12" s="8" t="s">
        <v>62</v>
      </c>
    </row>
    <row r="13" spans="1:19">
      <c r="B13" s="8"/>
      <c r="C13" s="12"/>
      <c r="D13" s="13"/>
      <c r="E13" s="12"/>
      <c r="F13" s="13"/>
      <c r="G13" s="12"/>
      <c r="H13" s="7" t="s">
        <v>180</v>
      </c>
      <c r="I13" s="12"/>
      <c r="J13" s="13"/>
      <c r="K13" s="12"/>
      <c r="L13" s="13"/>
      <c r="O13" s="8" t="s">
        <v>181</v>
      </c>
    </row>
    <row r="14" spans="1:19">
      <c r="H14" s="8" t="s">
        <v>104</v>
      </c>
    </row>
    <row r="17" spans="1:4">
      <c r="A17" t="s">
        <v>1</v>
      </c>
      <c r="B17" s="12"/>
      <c r="C17" s="13"/>
      <c r="D17" s="12"/>
    </row>
    <row r="18" spans="1:4">
      <c r="B18" s="12"/>
      <c r="C18" s="13"/>
      <c r="D18" s="12"/>
    </row>
    <row r="19" spans="1:4">
      <c r="B19" s="12"/>
      <c r="C19" s="13"/>
      <c r="D19" s="12"/>
    </row>
    <row r="20" spans="1:4">
      <c r="B20" s="12"/>
      <c r="C20" s="13"/>
      <c r="D20" s="12"/>
    </row>
    <row r="21" spans="1:4">
      <c r="B21" s="12"/>
      <c r="C21" s="13"/>
      <c r="D21" s="12"/>
    </row>
    <row r="22" spans="1:4">
      <c r="B22" s="12"/>
      <c r="C22" s="13"/>
      <c r="D22" s="12"/>
    </row>
    <row r="23" spans="1:4">
      <c r="B23" s="12"/>
      <c r="C23" s="13"/>
      <c r="D23" s="12"/>
    </row>
    <row r="26" spans="1:4">
      <c r="A26" t="s">
        <v>2</v>
      </c>
      <c r="B26" s="12"/>
      <c r="C26" s="13"/>
      <c r="D26" s="12"/>
    </row>
    <row r="27" spans="1:4">
      <c r="B27" s="12"/>
      <c r="C27" s="13"/>
      <c r="D27" s="12"/>
    </row>
    <row r="28" spans="1:4">
      <c r="B28" s="12"/>
      <c r="C28" s="13"/>
      <c r="D28" s="12"/>
    </row>
    <row r="29" spans="1:4">
      <c r="B29" s="12"/>
      <c r="C29" s="13"/>
      <c r="D29" s="12"/>
    </row>
    <row r="30" spans="1:4">
      <c r="B30" s="12"/>
      <c r="C30" s="13"/>
      <c r="D30" s="12"/>
    </row>
    <row r="31" spans="1:4">
      <c r="B31" s="12"/>
      <c r="C31" s="13"/>
      <c r="D31" s="12"/>
    </row>
    <row r="32" spans="1:4">
      <c r="B32" s="12"/>
      <c r="C32" s="13"/>
      <c r="D32" s="12"/>
    </row>
    <row r="33" spans="1:4">
      <c r="B33" s="12"/>
      <c r="C33" s="13"/>
      <c r="D33" s="12"/>
    </row>
    <row r="34" spans="1:4">
      <c r="B34" s="12"/>
      <c r="C34" s="13"/>
      <c r="D34" s="12"/>
    </row>
    <row r="35" spans="1:4">
      <c r="B35" s="12"/>
      <c r="C35" s="13"/>
      <c r="D35" s="12"/>
    </row>
    <row r="36" spans="1:4">
      <c r="B36" s="12"/>
      <c r="C36" s="13"/>
      <c r="D36" s="12"/>
    </row>
    <row r="37" spans="1:4">
      <c r="B37" s="12"/>
      <c r="C37" s="13"/>
      <c r="D37" s="12"/>
    </row>
    <row r="38" spans="1:4">
      <c r="B38" s="12"/>
      <c r="C38" s="13"/>
      <c r="D38" s="12"/>
    </row>
    <row r="43" spans="1:4">
      <c r="A43" t="s">
        <v>3</v>
      </c>
    </row>
    <row r="44" spans="1:4">
      <c r="A44" t="s">
        <v>4</v>
      </c>
    </row>
    <row r="45" spans="1:4">
      <c r="A45" t="s">
        <v>5</v>
      </c>
    </row>
    <row r="46" spans="1:4">
      <c r="A46" t="s">
        <v>6</v>
      </c>
    </row>
    <row r="47" spans="1:4">
      <c r="A47" t="s">
        <v>7</v>
      </c>
    </row>
    <row r="48" spans="1:4">
      <c r="A48" t="s">
        <v>8</v>
      </c>
    </row>
    <row r="49" spans="1:1">
      <c r="A49" t="s">
        <v>9</v>
      </c>
    </row>
    <row r="50" spans="1:1">
      <c r="A50" t="s">
        <v>10</v>
      </c>
    </row>
    <row r="51" spans="1:1">
      <c r="A51" t="s">
        <v>11</v>
      </c>
    </row>
    <row r="52" spans="1:1">
      <c r="A52" t="s">
        <v>12</v>
      </c>
    </row>
    <row r="53" spans="1:1">
      <c r="A53" t="s">
        <v>13</v>
      </c>
    </row>
    <row r="54" spans="1:1">
      <c r="A54" t="s">
        <v>14</v>
      </c>
    </row>
    <row r="55" spans="1:1">
      <c r="A55" t="s">
        <v>15</v>
      </c>
    </row>
    <row r="56" spans="1:1">
      <c r="A56" t="s">
        <v>16</v>
      </c>
    </row>
    <row r="57" spans="1:1">
      <c r="A57" t="s">
        <v>17</v>
      </c>
    </row>
    <row r="58" spans="1:1">
      <c r="A58" t="s">
        <v>18</v>
      </c>
    </row>
    <row r="59" spans="1:1">
      <c r="A59" t="s">
        <v>19</v>
      </c>
    </row>
    <row r="60" spans="1:1">
      <c r="A60" t="s">
        <v>20</v>
      </c>
    </row>
    <row r="61" spans="1:1">
      <c r="A61" t="s">
        <v>21</v>
      </c>
    </row>
    <row r="62" spans="1:1">
      <c r="A62" t="s">
        <v>22</v>
      </c>
    </row>
    <row r="63" spans="1:1">
      <c r="A63" t="s">
        <v>23</v>
      </c>
    </row>
    <row r="64" spans="1:1">
      <c r="A64" t="s">
        <v>24</v>
      </c>
    </row>
    <row r="65" spans="1:1">
      <c r="A65" t="s">
        <v>25</v>
      </c>
    </row>
    <row r="66" spans="1:1">
      <c r="A66" t="s">
        <v>26</v>
      </c>
    </row>
    <row r="67" spans="1:1">
      <c r="A67" t="s">
        <v>27</v>
      </c>
    </row>
    <row r="68" spans="1:1">
      <c r="A68" t="s">
        <v>28</v>
      </c>
    </row>
    <row r="69" spans="1:1">
      <c r="A69" t="s">
        <v>29</v>
      </c>
    </row>
    <row r="70" spans="1:1">
      <c r="A70" t="s">
        <v>30</v>
      </c>
    </row>
    <row r="71" spans="1:1">
      <c r="A71" t="s">
        <v>31</v>
      </c>
    </row>
    <row r="72" spans="1:1">
      <c r="A72" t="s">
        <v>32</v>
      </c>
    </row>
    <row r="73" spans="1:1">
      <c r="A73" t="s">
        <v>33</v>
      </c>
    </row>
    <row r="74" spans="1:1">
      <c r="A74" t="s">
        <v>34</v>
      </c>
    </row>
    <row r="75" spans="1:1">
      <c r="A75" t="s">
        <v>35</v>
      </c>
    </row>
    <row r="76" spans="1:1">
      <c r="A76" t="s">
        <v>36</v>
      </c>
    </row>
    <row r="77" spans="1:1">
      <c r="A77" t="s">
        <v>37</v>
      </c>
    </row>
    <row r="78" spans="1:1">
      <c r="A78" t="s">
        <v>38</v>
      </c>
    </row>
    <row r="79" spans="1:1">
      <c r="A79" t="s">
        <v>39</v>
      </c>
    </row>
    <row r="80" spans="1:1">
      <c r="A80" t="s">
        <v>40</v>
      </c>
    </row>
    <row r="81" spans="1:1">
      <c r="A81" t="s">
        <v>41</v>
      </c>
    </row>
    <row r="82" spans="1:1">
      <c r="A82" t="s">
        <v>42</v>
      </c>
    </row>
    <row r="83" spans="1:1">
      <c r="A83" t="s">
        <v>43</v>
      </c>
    </row>
    <row r="84" spans="1:1">
      <c r="A84" t="s">
        <v>44</v>
      </c>
    </row>
    <row r="85" spans="1:1">
      <c r="A85" t="s">
        <v>45</v>
      </c>
    </row>
    <row r="86" spans="1:1">
      <c r="A86" t="s">
        <v>46</v>
      </c>
    </row>
    <row r="87" spans="1:1">
      <c r="A87" t="s">
        <v>47</v>
      </c>
    </row>
    <row r="88" spans="1:1">
      <c r="A88" t="s">
        <v>48</v>
      </c>
    </row>
    <row r="89" spans="1:1">
      <c r="A89" t="s">
        <v>49</v>
      </c>
    </row>
    <row r="90" spans="1:1">
      <c r="A90" t="s">
        <v>50</v>
      </c>
    </row>
    <row r="91" spans="1:1">
      <c r="A91" t="s">
        <v>51</v>
      </c>
    </row>
  </sheetData>
  <sortState xmlns:xlrd2="http://schemas.microsoft.com/office/spreadsheetml/2017/richdata2" ref="O4:Q13">
    <sortCondition ref="P3:P13"/>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F0161-25C0-42B4-A746-34FA0C37AD28}">
  <dimension ref="A1:J87"/>
  <sheetViews>
    <sheetView workbookViewId="0">
      <selection activeCell="H1" sqref="H1:J2"/>
    </sheetView>
  </sheetViews>
  <sheetFormatPr defaultRowHeight="14.5"/>
  <cols>
    <col min="1" max="1" width="20.26953125" customWidth="1"/>
    <col min="2" max="2" width="10.26953125" customWidth="1"/>
    <col min="3" max="3" width="13.1796875" customWidth="1"/>
  </cols>
  <sheetData>
    <row r="1" spans="1:10" ht="116">
      <c r="B1" s="2" t="s">
        <v>135</v>
      </c>
      <c r="C1" s="2" t="s">
        <v>53</v>
      </c>
      <c r="D1" s="2" t="s">
        <v>136</v>
      </c>
      <c r="E1" s="2" t="s">
        <v>138</v>
      </c>
      <c r="F1" s="2" t="s">
        <v>139</v>
      </c>
      <c r="G1" s="2" t="s">
        <v>201</v>
      </c>
      <c r="H1" s="2" t="s">
        <v>202</v>
      </c>
      <c r="I1" s="2" t="s">
        <v>203</v>
      </c>
      <c r="J1" s="2" t="s">
        <v>204</v>
      </c>
    </row>
    <row r="2" spans="1:10">
      <c r="B2">
        <v>2022</v>
      </c>
      <c r="C2">
        <v>2022</v>
      </c>
      <c r="D2">
        <v>2022</v>
      </c>
      <c r="E2">
        <v>2022</v>
      </c>
      <c r="F2">
        <v>2022</v>
      </c>
      <c r="G2">
        <v>2022</v>
      </c>
      <c r="H2">
        <v>2022</v>
      </c>
      <c r="I2">
        <v>2022</v>
      </c>
      <c r="J2">
        <v>2022</v>
      </c>
    </row>
    <row r="3" spans="1:10">
      <c r="A3" t="s">
        <v>0</v>
      </c>
      <c r="B3" s="5"/>
      <c r="C3" s="6">
        <f>DF!G3</f>
        <v>71500</v>
      </c>
    </row>
    <row r="4" spans="1:10">
      <c r="A4" t="s">
        <v>1</v>
      </c>
      <c r="B4" s="5"/>
      <c r="C4" s="6">
        <f>DF!G4</f>
        <v>96000</v>
      </c>
    </row>
    <row r="5" spans="1:10">
      <c r="A5" t="s">
        <v>2</v>
      </c>
      <c r="B5" s="5"/>
      <c r="C5" s="6">
        <f>DF!G5</f>
        <v>110750</v>
      </c>
    </row>
    <row r="6" spans="1:10">
      <c r="A6" t="s">
        <v>3</v>
      </c>
      <c r="B6" s="5"/>
      <c r="C6" s="6">
        <f>DF!G6</f>
        <v>64750</v>
      </c>
    </row>
    <row r="7" spans="1:10">
      <c r="A7" t="s">
        <v>4</v>
      </c>
      <c r="B7" s="5"/>
      <c r="C7" s="6">
        <f>DF!G7</f>
        <v>199750</v>
      </c>
    </row>
    <row r="8" spans="1:10">
      <c r="A8" t="s">
        <v>5</v>
      </c>
      <c r="B8" s="5"/>
      <c r="C8" s="6">
        <f>DF!G8</f>
        <v>145500</v>
      </c>
    </row>
    <row r="9" spans="1:10">
      <c r="A9" t="s">
        <v>6</v>
      </c>
      <c r="B9" s="5"/>
      <c r="C9" s="6">
        <f>DF!G9</f>
        <v>108000</v>
      </c>
    </row>
    <row r="10" spans="1:10">
      <c r="A10" t="s">
        <v>7</v>
      </c>
      <c r="B10" s="5"/>
      <c r="C10" s="6">
        <f>DF!G10</f>
        <v>83750</v>
      </c>
    </row>
    <row r="11" spans="1:10">
      <c r="A11" t="s">
        <v>8</v>
      </c>
      <c r="B11" s="5"/>
      <c r="C11" s="6">
        <f>DF!G11</f>
        <v>151500</v>
      </c>
    </row>
    <row r="12" spans="1:10">
      <c r="A12" t="s">
        <v>9</v>
      </c>
      <c r="B12" s="5"/>
      <c r="C12" s="6">
        <f>DF!G12</f>
        <v>102250</v>
      </c>
    </row>
    <row r="13" spans="1:10">
      <c r="A13" t="s">
        <v>10</v>
      </c>
      <c r="B13" s="5"/>
      <c r="C13" s="6">
        <f>DF!G13</f>
        <v>94000</v>
      </c>
    </row>
    <row r="14" spans="1:10">
      <c r="A14" t="s">
        <v>11</v>
      </c>
      <c r="B14" s="5"/>
      <c r="C14" s="6">
        <f>DF!G14</f>
        <v>178250</v>
      </c>
    </row>
    <row r="15" spans="1:10">
      <c r="A15" t="s">
        <v>12</v>
      </c>
      <c r="B15" s="5"/>
      <c r="C15" s="6">
        <f>DF!G15</f>
        <v>115000</v>
      </c>
    </row>
    <row r="16" spans="1:10">
      <c r="A16" t="s">
        <v>13</v>
      </c>
      <c r="B16" s="5"/>
      <c r="C16" s="6">
        <f>DF!G16</f>
        <v>73750</v>
      </c>
    </row>
    <row r="17" spans="1:3">
      <c r="A17" t="s">
        <v>14</v>
      </c>
      <c r="B17" s="5"/>
      <c r="C17" s="6">
        <f>DF!G17</f>
        <v>64500</v>
      </c>
    </row>
    <row r="18" spans="1:3">
      <c r="A18" t="s">
        <v>15</v>
      </c>
      <c r="B18" s="5"/>
      <c r="C18" s="6">
        <f>DF!G18</f>
        <v>59750</v>
      </c>
    </row>
    <row r="19" spans="1:3">
      <c r="A19" t="s">
        <v>16</v>
      </c>
      <c r="B19" s="5"/>
      <c r="C19" s="6">
        <f>DF!G19</f>
        <v>70500</v>
      </c>
    </row>
    <row r="20" spans="1:3">
      <c r="A20" t="s">
        <v>17</v>
      </c>
      <c r="B20" s="5"/>
      <c r="C20" s="6">
        <f>DF!G20</f>
        <v>64250</v>
      </c>
    </row>
    <row r="21" spans="1:3">
      <c r="A21" t="s">
        <v>18</v>
      </c>
      <c r="B21" s="5"/>
      <c r="C21" s="6">
        <f>DF!G21</f>
        <v>65000</v>
      </c>
    </row>
    <row r="22" spans="1:3">
      <c r="A22" t="s">
        <v>19</v>
      </c>
      <c r="B22" s="5"/>
      <c r="C22" s="6">
        <f>DF!G22</f>
        <v>97250</v>
      </c>
    </row>
    <row r="23" spans="1:3">
      <c r="A23" t="s">
        <v>20</v>
      </c>
      <c r="B23" s="5"/>
      <c r="C23" s="6">
        <f>DF!G23</f>
        <v>108250</v>
      </c>
    </row>
    <row r="24" spans="1:3">
      <c r="A24" t="s">
        <v>21</v>
      </c>
      <c r="B24" s="5"/>
      <c r="C24" s="6">
        <f>DF!G24</f>
        <v>160000</v>
      </c>
    </row>
    <row r="25" spans="1:3">
      <c r="A25" t="s">
        <v>22</v>
      </c>
      <c r="B25" s="5"/>
      <c r="C25" s="6">
        <f>DF!G25</f>
        <v>65000</v>
      </c>
    </row>
    <row r="26" spans="1:3">
      <c r="A26" t="s">
        <v>23</v>
      </c>
      <c r="B26" s="5"/>
      <c r="C26" s="6">
        <f>DF!G26</f>
        <v>88250</v>
      </c>
    </row>
    <row r="27" spans="1:3">
      <c r="A27" t="s">
        <v>24</v>
      </c>
      <c r="B27" s="5"/>
      <c r="C27" s="6">
        <f>DF!G27</f>
        <v>65750</v>
      </c>
    </row>
    <row r="28" spans="1:3">
      <c r="A28" t="s">
        <v>25</v>
      </c>
      <c r="B28" s="5"/>
      <c r="C28" s="6">
        <f>DF!G28</f>
        <v>66750</v>
      </c>
    </row>
    <row r="29" spans="1:3">
      <c r="A29" t="s">
        <v>26</v>
      </c>
      <c r="B29" s="5"/>
      <c r="C29" s="6">
        <f>DF!G29</f>
        <v>131750</v>
      </c>
    </row>
    <row r="30" spans="1:3">
      <c r="A30" t="s">
        <v>27</v>
      </c>
      <c r="B30" s="5"/>
      <c r="C30" s="6">
        <f>DF!G30</f>
        <v>74000</v>
      </c>
    </row>
    <row r="31" spans="1:3">
      <c r="A31" t="s">
        <v>28</v>
      </c>
      <c r="B31" s="5"/>
      <c r="C31" s="6">
        <f>DF!G31</f>
        <v>109250</v>
      </c>
    </row>
    <row r="32" spans="1:3">
      <c r="A32" t="s">
        <v>29</v>
      </c>
      <c r="B32" s="5"/>
      <c r="C32" s="6">
        <f>DF!G32</f>
        <v>117000</v>
      </c>
    </row>
    <row r="33" spans="1:3">
      <c r="A33" t="s">
        <v>30</v>
      </c>
      <c r="B33" s="5"/>
      <c r="C33" s="6">
        <f>DF!G33</f>
        <v>124500</v>
      </c>
    </row>
    <row r="34" spans="1:3">
      <c r="A34" t="s">
        <v>31</v>
      </c>
      <c r="B34" s="5"/>
      <c r="C34" s="6">
        <f>DF!G34</f>
        <v>88500</v>
      </c>
    </row>
    <row r="35" spans="1:3">
      <c r="A35" t="s">
        <v>32</v>
      </c>
      <c r="B35" s="5"/>
      <c r="C35" s="6">
        <f>DF!G35</f>
        <v>132750</v>
      </c>
    </row>
    <row r="36" spans="1:3">
      <c r="A36" t="s">
        <v>33</v>
      </c>
      <c r="B36" s="5"/>
      <c r="C36" s="6">
        <f>DF!G36</f>
        <v>94500</v>
      </c>
    </row>
    <row r="37" spans="1:3">
      <c r="A37" t="s">
        <v>34</v>
      </c>
      <c r="B37" s="5"/>
      <c r="C37" s="6">
        <f>DF!G37</f>
        <v>77000</v>
      </c>
    </row>
    <row r="38" spans="1:3">
      <c r="A38" t="s">
        <v>35</v>
      </c>
      <c r="B38" s="5"/>
      <c r="C38" s="6">
        <f>DF!G38</f>
        <v>62250</v>
      </c>
    </row>
    <row r="39" spans="1:3">
      <c r="A39" t="s">
        <v>36</v>
      </c>
      <c r="B39" s="5"/>
      <c r="C39" s="6">
        <f>DF!G39</f>
        <v>64000</v>
      </c>
    </row>
    <row r="40" spans="1:3">
      <c r="A40" t="s">
        <v>37</v>
      </c>
      <c r="B40" s="5"/>
      <c r="C40" s="6">
        <f>DF!G40</f>
        <v>127500</v>
      </c>
    </row>
    <row r="41" spans="1:3">
      <c r="A41" t="s">
        <v>38</v>
      </c>
      <c r="B41" s="5"/>
      <c r="C41" s="6">
        <f>DF!G41</f>
        <v>75000</v>
      </c>
    </row>
    <row r="42" spans="1:3">
      <c r="A42" t="s">
        <v>39</v>
      </c>
      <c r="B42" s="5"/>
      <c r="C42" s="6">
        <f>DF!G42</f>
        <v>117750</v>
      </c>
    </row>
    <row r="43" spans="1:3">
      <c r="A43" t="s">
        <v>40</v>
      </c>
      <c r="B43" s="5"/>
      <c r="C43" s="6">
        <f>DF!G43</f>
        <v>95250</v>
      </c>
    </row>
    <row r="44" spans="1:3">
      <c r="A44" t="s">
        <v>41</v>
      </c>
      <c r="B44" s="5"/>
      <c r="C44" s="6">
        <f>DF!G44</f>
        <v>83000</v>
      </c>
    </row>
    <row r="45" spans="1:3">
      <c r="A45" t="s">
        <v>42</v>
      </c>
      <c r="B45" s="5"/>
      <c r="C45" s="6">
        <f>DF!G45</f>
        <v>96250</v>
      </c>
    </row>
    <row r="46" spans="1:3">
      <c r="A46" t="s">
        <v>43</v>
      </c>
      <c r="B46" s="5"/>
      <c r="C46" s="6">
        <f>DF!G46</f>
        <v>90500</v>
      </c>
    </row>
    <row r="47" spans="1:3">
      <c r="A47" t="s">
        <v>44</v>
      </c>
      <c r="B47" s="5"/>
      <c r="C47" s="6">
        <f>DF!G47</f>
        <v>136250</v>
      </c>
    </row>
    <row r="48" spans="1:3">
      <c r="A48" t="s">
        <v>45</v>
      </c>
      <c r="B48" s="5"/>
      <c r="C48" s="6">
        <f>DF!G48</f>
        <v>97500</v>
      </c>
    </row>
    <row r="49" spans="1:3">
      <c r="A49" t="s">
        <v>46</v>
      </c>
      <c r="B49" s="5"/>
      <c r="C49" s="6">
        <f>DF!G49</f>
        <v>111250</v>
      </c>
    </row>
    <row r="50" spans="1:3">
      <c r="A50" t="s">
        <v>47</v>
      </c>
      <c r="B50" s="5"/>
      <c r="C50" s="6">
        <f>DF!G50</f>
        <v>155250</v>
      </c>
    </row>
    <row r="51" spans="1:3">
      <c r="A51" t="s">
        <v>48</v>
      </c>
      <c r="B51" s="5"/>
      <c r="C51" s="6">
        <f>DF!G51</f>
        <v>74250</v>
      </c>
    </row>
    <row r="52" spans="1:3">
      <c r="A52" t="s">
        <v>49</v>
      </c>
      <c r="B52" s="5"/>
      <c r="C52" s="6">
        <f>DF!G52</f>
        <v>76750</v>
      </c>
    </row>
    <row r="53" spans="1:3">
      <c r="A53" t="s">
        <v>50</v>
      </c>
      <c r="B53" s="5"/>
      <c r="C53" s="6">
        <f>DF!G53</f>
        <v>80750</v>
      </c>
    </row>
    <row r="54" spans="1:3">
      <c r="A54" t="s">
        <v>51</v>
      </c>
      <c r="B54" s="5"/>
      <c r="C54" s="6">
        <f>DF!G54</f>
        <v>102550</v>
      </c>
    </row>
    <row r="85" spans="1:1">
      <c r="A85" s="1"/>
    </row>
    <row r="86" spans="1:1">
      <c r="A86" s="1"/>
    </row>
    <row r="87" spans="1:1">
      <c r="A87"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EE385-441B-4F27-8DFE-4E907EB3EC65}">
  <dimension ref="A1:AF94"/>
  <sheetViews>
    <sheetView topLeftCell="A2" workbookViewId="0">
      <selection activeCell="K16" sqref="K16"/>
    </sheetView>
  </sheetViews>
  <sheetFormatPr defaultRowHeight="14.5"/>
  <cols>
    <col min="1" max="1" width="15.453125" customWidth="1"/>
    <col min="4" max="5" width="11" customWidth="1"/>
    <col min="6" max="7" width="14.26953125" customWidth="1"/>
    <col min="9" max="9" width="12.26953125" customWidth="1"/>
    <col min="10" max="10" width="13.54296875" customWidth="1"/>
    <col min="11" max="11" width="13.453125" customWidth="1"/>
    <col min="12" max="12" width="11.1796875" customWidth="1"/>
    <col min="13" max="13" width="13.1796875" customWidth="1"/>
    <col min="14" max="14" width="13.81640625" customWidth="1"/>
    <col min="15" max="15" width="13.453125" customWidth="1"/>
    <col min="16" max="17" width="13" customWidth="1"/>
    <col min="18" max="19" width="12.81640625" customWidth="1"/>
    <col min="20" max="20" width="13.453125" customWidth="1"/>
    <col min="21" max="21" width="13" customWidth="1"/>
    <col min="22" max="23" width="12.54296875" customWidth="1"/>
    <col min="24" max="24" width="11.1796875" customWidth="1"/>
    <col min="25" max="25" width="12.26953125" customWidth="1"/>
  </cols>
  <sheetData>
    <row r="1" spans="1:32">
      <c r="D1" t="s">
        <v>124</v>
      </c>
      <c r="E1" t="s">
        <v>124</v>
      </c>
      <c r="F1" t="s">
        <v>124</v>
      </c>
      <c r="G1" t="s">
        <v>124</v>
      </c>
      <c r="H1" t="s">
        <v>124</v>
      </c>
      <c r="I1" t="s">
        <v>124</v>
      </c>
      <c r="J1" t="s">
        <v>124</v>
      </c>
      <c r="K1" t="s">
        <v>124</v>
      </c>
      <c r="L1" t="s">
        <v>124</v>
      </c>
      <c r="M1" t="s">
        <v>124</v>
      </c>
      <c r="N1" t="s">
        <v>124</v>
      </c>
      <c r="O1" t="s">
        <v>124</v>
      </c>
      <c r="P1" t="s">
        <v>125</v>
      </c>
      <c r="Q1" t="s">
        <v>125</v>
      </c>
      <c r="R1" t="s">
        <v>126</v>
      </c>
      <c r="S1" t="s">
        <v>126</v>
      </c>
      <c r="T1" t="s">
        <v>127</v>
      </c>
      <c r="U1" t="s">
        <v>127</v>
      </c>
      <c r="V1" t="s">
        <v>128</v>
      </c>
      <c r="W1" t="s">
        <v>128</v>
      </c>
      <c r="X1" t="s">
        <v>133</v>
      </c>
      <c r="Y1" t="s">
        <v>133</v>
      </c>
    </row>
    <row r="2" spans="1:32" ht="142.5" customHeight="1">
      <c r="B2" s="2" t="s">
        <v>131</v>
      </c>
      <c r="C2" s="2" t="s">
        <v>123</v>
      </c>
      <c r="D2" s="14" t="s">
        <v>105</v>
      </c>
      <c r="E2" s="14" t="s">
        <v>105</v>
      </c>
      <c r="F2" s="14" t="s">
        <v>106</v>
      </c>
      <c r="G2" s="14" t="s">
        <v>106</v>
      </c>
      <c r="H2" s="14" t="s">
        <v>108</v>
      </c>
      <c r="I2" s="14" t="s">
        <v>108</v>
      </c>
      <c r="J2" s="14" t="s">
        <v>112</v>
      </c>
      <c r="K2" s="14" t="s">
        <v>112</v>
      </c>
      <c r="L2" s="14" t="s">
        <v>113</v>
      </c>
      <c r="M2" s="14" t="s">
        <v>113</v>
      </c>
      <c r="N2" s="14" t="s">
        <v>140</v>
      </c>
      <c r="O2" s="14" t="s">
        <v>140</v>
      </c>
      <c r="P2" s="14" t="s">
        <v>134</v>
      </c>
      <c r="Q2" s="14" t="s">
        <v>134</v>
      </c>
      <c r="R2" s="14" t="s">
        <v>129</v>
      </c>
      <c r="S2" s="14" t="s">
        <v>129</v>
      </c>
      <c r="T2" s="14" t="s">
        <v>130</v>
      </c>
      <c r="U2" s="14" t="s">
        <v>130</v>
      </c>
      <c r="V2" s="14" t="s">
        <v>121</v>
      </c>
      <c r="W2" s="14" t="s">
        <v>121</v>
      </c>
      <c r="X2" s="14" t="s">
        <v>122</v>
      </c>
      <c r="Y2" s="14" t="s">
        <v>122</v>
      </c>
    </row>
    <row r="3" spans="1:32" ht="142.5" customHeight="1">
      <c r="B3" s="2"/>
      <c r="C3" s="2"/>
      <c r="D3" s="2" t="s">
        <v>137</v>
      </c>
      <c r="E3" s="2" t="s">
        <v>132</v>
      </c>
      <c r="F3" s="2" t="s">
        <v>137</v>
      </c>
      <c r="G3" s="2" t="s">
        <v>132</v>
      </c>
      <c r="H3" s="2" t="s">
        <v>137</v>
      </c>
      <c r="I3" s="2" t="s">
        <v>132</v>
      </c>
      <c r="J3" s="2" t="s">
        <v>137</v>
      </c>
      <c r="K3" s="2" t="s">
        <v>132</v>
      </c>
      <c r="L3" s="2" t="s">
        <v>137</v>
      </c>
      <c r="M3" s="2" t="s">
        <v>132</v>
      </c>
      <c r="N3" s="2" t="s">
        <v>137</v>
      </c>
      <c r="O3" s="2" t="s">
        <v>132</v>
      </c>
      <c r="P3" s="2" t="s">
        <v>137</v>
      </c>
      <c r="Q3" s="2" t="s">
        <v>132</v>
      </c>
      <c r="R3" s="2" t="s">
        <v>137</v>
      </c>
      <c r="S3" s="2" t="s">
        <v>132</v>
      </c>
      <c r="T3" s="2" t="s">
        <v>137</v>
      </c>
      <c r="U3" s="2" t="s">
        <v>132</v>
      </c>
      <c r="V3" s="2" t="s">
        <v>137</v>
      </c>
      <c r="W3" s="2" t="s">
        <v>132</v>
      </c>
      <c r="X3" s="2" t="s">
        <v>137</v>
      </c>
      <c r="Y3" s="2" t="s">
        <v>132</v>
      </c>
    </row>
    <row r="4" spans="1:32" ht="15.5">
      <c r="A4" t="s">
        <v>0</v>
      </c>
      <c r="B4">
        <v>2023</v>
      </c>
      <c r="AA4" s="15" t="s">
        <v>141</v>
      </c>
      <c r="AB4" s="16"/>
      <c r="AC4" s="16"/>
      <c r="AD4" s="16"/>
      <c r="AE4" s="16"/>
      <c r="AF4" s="17"/>
    </row>
    <row r="5" spans="1:32" ht="15.5">
      <c r="B5">
        <f>B4-1</f>
        <v>2022</v>
      </c>
      <c r="AA5" s="24" t="s">
        <v>111</v>
      </c>
      <c r="AB5" s="18"/>
      <c r="AC5" s="18"/>
      <c r="AD5" s="18"/>
      <c r="AE5" s="18"/>
      <c r="AF5" s="19"/>
    </row>
    <row r="6" spans="1:32" ht="15.5">
      <c r="B6">
        <f t="shared" ref="B6:B15" si="0">B5-1</f>
        <v>2021</v>
      </c>
      <c r="AA6" s="20" t="s">
        <v>107</v>
      </c>
      <c r="AB6" s="18"/>
      <c r="AC6" s="18"/>
      <c r="AD6" s="18"/>
      <c r="AE6" s="18"/>
      <c r="AF6" s="19"/>
    </row>
    <row r="7" spans="1:32" ht="15.5">
      <c r="B7">
        <f t="shared" si="0"/>
        <v>2020</v>
      </c>
      <c r="AA7" s="20" t="s">
        <v>109</v>
      </c>
      <c r="AB7" s="18"/>
      <c r="AC7" s="18"/>
      <c r="AD7" s="18"/>
      <c r="AE7" s="18"/>
      <c r="AF7" s="19"/>
    </row>
    <row r="8" spans="1:32" ht="15.5">
      <c r="B8">
        <f t="shared" si="0"/>
        <v>2019</v>
      </c>
      <c r="AA8" s="20" t="s">
        <v>110</v>
      </c>
      <c r="AB8" s="18"/>
      <c r="AC8" s="18"/>
      <c r="AD8" s="18"/>
      <c r="AE8" s="18"/>
      <c r="AF8" s="19"/>
    </row>
    <row r="9" spans="1:32" ht="15.5">
      <c r="B9">
        <f t="shared" si="0"/>
        <v>2018</v>
      </c>
      <c r="AA9" s="20" t="s">
        <v>114</v>
      </c>
      <c r="AB9" s="18"/>
      <c r="AC9" s="18"/>
      <c r="AD9" s="18"/>
      <c r="AE9" s="18"/>
      <c r="AF9" s="19"/>
    </row>
    <row r="10" spans="1:32" ht="15.5">
      <c r="B10">
        <f t="shared" si="0"/>
        <v>2017</v>
      </c>
      <c r="AA10" s="20" t="s">
        <v>115</v>
      </c>
      <c r="AB10" s="18"/>
      <c r="AC10" s="18"/>
      <c r="AD10" s="18"/>
      <c r="AE10" s="18"/>
      <c r="AF10" s="19"/>
    </row>
    <row r="11" spans="1:32" ht="15.5">
      <c r="B11">
        <f t="shared" si="0"/>
        <v>2016</v>
      </c>
      <c r="AA11" s="20" t="s">
        <v>116</v>
      </c>
      <c r="AB11" s="18"/>
      <c r="AC11" s="18"/>
      <c r="AD11" s="18"/>
      <c r="AE11" s="18"/>
      <c r="AF11" s="19"/>
    </row>
    <row r="12" spans="1:32" ht="15.5">
      <c r="B12">
        <f t="shared" si="0"/>
        <v>2015</v>
      </c>
      <c r="AA12" s="20" t="s">
        <v>117</v>
      </c>
      <c r="AB12" s="18"/>
      <c r="AC12" s="18"/>
      <c r="AD12" s="18"/>
      <c r="AE12" s="18"/>
      <c r="AF12" s="19"/>
    </row>
    <row r="13" spans="1:32" ht="15.5">
      <c r="B13">
        <f t="shared" si="0"/>
        <v>2014</v>
      </c>
      <c r="AA13" s="20" t="s">
        <v>118</v>
      </c>
      <c r="AB13" s="18"/>
      <c r="AC13" s="18"/>
      <c r="AD13" s="18"/>
      <c r="AE13" s="18"/>
      <c r="AF13" s="19"/>
    </row>
    <row r="14" spans="1:32" ht="15.5">
      <c r="B14">
        <f t="shared" si="0"/>
        <v>2013</v>
      </c>
      <c r="AA14" s="20" t="s">
        <v>119</v>
      </c>
      <c r="AB14" s="18"/>
      <c r="AC14" s="18"/>
      <c r="AD14" s="18"/>
      <c r="AE14" s="18"/>
      <c r="AF14" s="19"/>
    </row>
    <row r="15" spans="1:32" ht="15.5">
      <c r="B15">
        <f t="shared" si="0"/>
        <v>2012</v>
      </c>
      <c r="AA15" s="21" t="s">
        <v>120</v>
      </c>
      <c r="AB15" s="22"/>
      <c r="AC15" s="22"/>
      <c r="AD15" s="22"/>
      <c r="AE15" s="22"/>
      <c r="AF15" s="23"/>
    </row>
    <row r="18" spans="1:2">
      <c r="A18" t="s">
        <v>1</v>
      </c>
      <c r="B18">
        <v>2023</v>
      </c>
    </row>
    <row r="19" spans="1:2">
      <c r="B19">
        <f>B18-1</f>
        <v>2022</v>
      </c>
    </row>
    <row r="20" spans="1:2">
      <c r="B20">
        <f t="shared" ref="B20:B29" si="1">B19-1</f>
        <v>2021</v>
      </c>
    </row>
    <row r="21" spans="1:2">
      <c r="B21">
        <f t="shared" si="1"/>
        <v>2020</v>
      </c>
    </row>
    <row r="22" spans="1:2">
      <c r="B22">
        <f t="shared" si="1"/>
        <v>2019</v>
      </c>
    </row>
    <row r="23" spans="1:2">
      <c r="B23">
        <f t="shared" si="1"/>
        <v>2018</v>
      </c>
    </row>
    <row r="24" spans="1:2">
      <c r="B24">
        <f t="shared" si="1"/>
        <v>2017</v>
      </c>
    </row>
    <row r="25" spans="1:2">
      <c r="B25">
        <f t="shared" si="1"/>
        <v>2016</v>
      </c>
    </row>
    <row r="26" spans="1:2">
      <c r="B26">
        <f t="shared" si="1"/>
        <v>2015</v>
      </c>
    </row>
    <row r="27" spans="1:2">
      <c r="B27">
        <f t="shared" si="1"/>
        <v>2014</v>
      </c>
    </row>
    <row r="28" spans="1:2">
      <c r="B28">
        <f t="shared" si="1"/>
        <v>2013</v>
      </c>
    </row>
    <row r="29" spans="1:2">
      <c r="B29">
        <f t="shared" si="1"/>
        <v>2012</v>
      </c>
    </row>
    <row r="32" spans="1:2">
      <c r="A32" t="s">
        <v>2</v>
      </c>
      <c r="B32">
        <v>2023</v>
      </c>
    </row>
    <row r="33" spans="1:2">
      <c r="B33">
        <f>B32-1</f>
        <v>2022</v>
      </c>
    </row>
    <row r="34" spans="1:2">
      <c r="B34">
        <f t="shared" ref="B34:B43" si="2">B33-1</f>
        <v>2021</v>
      </c>
    </row>
    <row r="35" spans="1:2">
      <c r="B35">
        <f t="shared" si="2"/>
        <v>2020</v>
      </c>
    </row>
    <row r="36" spans="1:2">
      <c r="B36">
        <f t="shared" si="2"/>
        <v>2019</v>
      </c>
    </row>
    <row r="37" spans="1:2">
      <c r="B37">
        <f t="shared" si="2"/>
        <v>2018</v>
      </c>
    </row>
    <row r="38" spans="1:2">
      <c r="B38">
        <f t="shared" si="2"/>
        <v>2017</v>
      </c>
    </row>
    <row r="39" spans="1:2">
      <c r="B39">
        <f t="shared" si="2"/>
        <v>2016</v>
      </c>
    </row>
    <row r="40" spans="1:2">
      <c r="B40">
        <f t="shared" si="2"/>
        <v>2015</v>
      </c>
    </row>
    <row r="41" spans="1:2">
      <c r="B41">
        <f t="shared" si="2"/>
        <v>2014</v>
      </c>
    </row>
    <row r="42" spans="1:2">
      <c r="B42">
        <f t="shared" si="2"/>
        <v>2013</v>
      </c>
    </row>
    <row r="43" spans="1:2">
      <c r="B43">
        <f t="shared" si="2"/>
        <v>2012</v>
      </c>
    </row>
    <row r="45" spans="1:2">
      <c r="A45" t="s">
        <v>142</v>
      </c>
    </row>
    <row r="46" spans="1:2">
      <c r="A46" t="s">
        <v>3</v>
      </c>
    </row>
    <row r="47" spans="1:2">
      <c r="A47" t="s">
        <v>4</v>
      </c>
    </row>
    <row r="48" spans="1:2">
      <c r="A48" t="s">
        <v>5</v>
      </c>
    </row>
    <row r="49" spans="1:1">
      <c r="A49" t="s">
        <v>6</v>
      </c>
    </row>
    <row r="50" spans="1:1">
      <c r="A50" t="s">
        <v>7</v>
      </c>
    </row>
    <row r="51" spans="1:1">
      <c r="A51" t="s">
        <v>8</v>
      </c>
    </row>
    <row r="52" spans="1:1">
      <c r="A52" t="s">
        <v>9</v>
      </c>
    </row>
    <row r="53" spans="1:1">
      <c r="A53" t="s">
        <v>10</v>
      </c>
    </row>
    <row r="54" spans="1:1">
      <c r="A54" t="s">
        <v>11</v>
      </c>
    </row>
    <row r="55" spans="1:1">
      <c r="A55" t="s">
        <v>12</v>
      </c>
    </row>
    <row r="56" spans="1:1">
      <c r="A56" t="s">
        <v>13</v>
      </c>
    </row>
    <row r="57" spans="1:1">
      <c r="A57" t="s">
        <v>14</v>
      </c>
    </row>
    <row r="58" spans="1:1">
      <c r="A58" t="s">
        <v>15</v>
      </c>
    </row>
    <row r="59" spans="1:1">
      <c r="A59" t="s">
        <v>16</v>
      </c>
    </row>
    <row r="60" spans="1:1">
      <c r="A60" t="s">
        <v>17</v>
      </c>
    </row>
    <row r="61" spans="1:1">
      <c r="A61" t="s">
        <v>18</v>
      </c>
    </row>
    <row r="62" spans="1:1">
      <c r="A62" t="s">
        <v>19</v>
      </c>
    </row>
    <row r="63" spans="1:1">
      <c r="A63" t="s">
        <v>20</v>
      </c>
    </row>
    <row r="64" spans="1:1">
      <c r="A64" t="s">
        <v>21</v>
      </c>
    </row>
    <row r="65" spans="1:1">
      <c r="A65" t="s">
        <v>22</v>
      </c>
    </row>
    <row r="66" spans="1:1">
      <c r="A66" t="s">
        <v>23</v>
      </c>
    </row>
    <row r="67" spans="1:1">
      <c r="A67" t="s">
        <v>24</v>
      </c>
    </row>
    <row r="68" spans="1:1">
      <c r="A68" t="s">
        <v>25</v>
      </c>
    </row>
    <row r="69" spans="1:1">
      <c r="A69" t="s">
        <v>26</v>
      </c>
    </row>
    <row r="70" spans="1:1">
      <c r="A70" t="s">
        <v>27</v>
      </c>
    </row>
    <row r="71" spans="1:1">
      <c r="A71" t="s">
        <v>28</v>
      </c>
    </row>
    <row r="72" spans="1:1">
      <c r="A72" t="s">
        <v>29</v>
      </c>
    </row>
    <row r="73" spans="1:1">
      <c r="A73" t="s">
        <v>30</v>
      </c>
    </row>
    <row r="74" spans="1:1">
      <c r="A74" t="s">
        <v>31</v>
      </c>
    </row>
    <row r="75" spans="1:1">
      <c r="A75" t="s">
        <v>32</v>
      </c>
    </row>
    <row r="76" spans="1:1">
      <c r="A76" t="s">
        <v>33</v>
      </c>
    </row>
    <row r="77" spans="1:1">
      <c r="A77" t="s">
        <v>34</v>
      </c>
    </row>
    <row r="78" spans="1:1">
      <c r="A78" t="s">
        <v>35</v>
      </c>
    </row>
    <row r="79" spans="1:1">
      <c r="A79" t="s">
        <v>36</v>
      </c>
    </row>
    <row r="80" spans="1:1">
      <c r="A80" t="s">
        <v>37</v>
      </c>
    </row>
    <row r="81" spans="1:1">
      <c r="A81" t="s">
        <v>38</v>
      </c>
    </row>
    <row r="82" spans="1:1">
      <c r="A82" t="s">
        <v>39</v>
      </c>
    </row>
    <row r="83" spans="1:1">
      <c r="A83" t="s">
        <v>40</v>
      </c>
    </row>
    <row r="84" spans="1:1">
      <c r="A84" t="s">
        <v>41</v>
      </c>
    </row>
    <row r="85" spans="1:1">
      <c r="A85" t="s">
        <v>42</v>
      </c>
    </row>
    <row r="86" spans="1:1">
      <c r="A86" t="s">
        <v>43</v>
      </c>
    </row>
    <row r="87" spans="1:1">
      <c r="A87" t="s">
        <v>44</v>
      </c>
    </row>
    <row r="88" spans="1:1">
      <c r="A88" t="s">
        <v>45</v>
      </c>
    </row>
    <row r="89" spans="1:1">
      <c r="A89" t="s">
        <v>46</v>
      </c>
    </row>
    <row r="90" spans="1:1">
      <c r="A90" t="s">
        <v>47</v>
      </c>
    </row>
    <row r="91" spans="1:1">
      <c r="A91" t="s">
        <v>48</v>
      </c>
    </row>
    <row r="92" spans="1:1">
      <c r="A92" t="s">
        <v>49</v>
      </c>
    </row>
    <row r="93" spans="1:1">
      <c r="A93" t="s">
        <v>50</v>
      </c>
    </row>
    <row r="94" spans="1:1">
      <c r="A94" t="s">
        <v>51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6E5A-10FF-4C5B-953A-5EDF53B7072A}">
  <dimension ref="A2:L94"/>
  <sheetViews>
    <sheetView workbookViewId="0">
      <selection activeCell="C1" sqref="C1:C1048576"/>
    </sheetView>
  </sheetViews>
  <sheetFormatPr defaultRowHeight="14.5"/>
  <cols>
    <col min="1" max="1" width="15.453125" customWidth="1"/>
    <col min="2" max="2" width="10.54296875" customWidth="1"/>
    <col min="5" max="5" width="15.81640625" customWidth="1"/>
    <col min="6" max="6" width="14.7265625" customWidth="1"/>
    <col min="9" max="9" width="10.453125" customWidth="1"/>
    <col min="10" max="10" width="10.7265625" customWidth="1"/>
    <col min="12" max="12" width="29.81640625" customWidth="1"/>
  </cols>
  <sheetData>
    <row r="2" spans="1:12" ht="142.5" customHeight="1">
      <c r="B2" s="2" t="s">
        <v>152</v>
      </c>
      <c r="C2" s="2"/>
      <c r="D2" s="2"/>
      <c r="E2" s="2"/>
      <c r="F2" s="2"/>
      <c r="G2" s="2"/>
      <c r="H2" s="2"/>
      <c r="I2" s="2"/>
      <c r="J2" s="2"/>
      <c r="K2" s="2"/>
      <c r="L2" s="2" t="s">
        <v>151</v>
      </c>
    </row>
    <row r="3" spans="1:12" ht="142.5" customHeight="1">
      <c r="B3" s="2"/>
      <c r="C3" s="2" t="s">
        <v>143</v>
      </c>
      <c r="D3" s="2" t="s">
        <v>144</v>
      </c>
      <c r="E3" s="2" t="s">
        <v>145</v>
      </c>
      <c r="F3" s="2" t="s">
        <v>146</v>
      </c>
      <c r="G3" s="2" t="s">
        <v>147</v>
      </c>
      <c r="H3" s="2" t="s">
        <v>148</v>
      </c>
      <c r="I3" s="2" t="s">
        <v>149</v>
      </c>
      <c r="J3" s="2" t="s">
        <v>150</v>
      </c>
      <c r="K3" s="2"/>
    </row>
    <row r="4" spans="1:12">
      <c r="A4" t="s">
        <v>0</v>
      </c>
      <c r="B4">
        <v>2023</v>
      </c>
    </row>
    <row r="5" spans="1:12">
      <c r="B5">
        <f>B4-1</f>
        <v>2022</v>
      </c>
    </row>
    <row r="6" spans="1:12">
      <c r="B6">
        <f t="shared" ref="B6:B15" si="0">B5-1</f>
        <v>2021</v>
      </c>
    </row>
    <row r="7" spans="1:12">
      <c r="B7">
        <f t="shared" si="0"/>
        <v>2020</v>
      </c>
    </row>
    <row r="8" spans="1:12">
      <c r="B8">
        <f t="shared" si="0"/>
        <v>2019</v>
      </c>
    </row>
    <row r="9" spans="1:12">
      <c r="B9">
        <f t="shared" si="0"/>
        <v>2018</v>
      </c>
    </row>
    <row r="10" spans="1:12">
      <c r="B10">
        <f t="shared" si="0"/>
        <v>2017</v>
      </c>
    </row>
    <row r="11" spans="1:12">
      <c r="B11">
        <f t="shared" si="0"/>
        <v>2016</v>
      </c>
    </row>
    <row r="12" spans="1:12">
      <c r="B12">
        <f t="shared" si="0"/>
        <v>2015</v>
      </c>
    </row>
    <row r="13" spans="1:12">
      <c r="B13">
        <f t="shared" si="0"/>
        <v>2014</v>
      </c>
    </row>
    <row r="14" spans="1:12">
      <c r="B14">
        <f t="shared" si="0"/>
        <v>2013</v>
      </c>
    </row>
    <row r="15" spans="1:12">
      <c r="B15">
        <f t="shared" si="0"/>
        <v>2012</v>
      </c>
    </row>
    <row r="18" spans="1:2">
      <c r="A18" t="s">
        <v>1</v>
      </c>
      <c r="B18">
        <v>2023</v>
      </c>
    </row>
    <row r="19" spans="1:2">
      <c r="B19">
        <f>B18-1</f>
        <v>2022</v>
      </c>
    </row>
    <row r="20" spans="1:2">
      <c r="B20">
        <f t="shared" ref="B20:B29" si="1">B19-1</f>
        <v>2021</v>
      </c>
    </row>
    <row r="21" spans="1:2">
      <c r="B21">
        <f t="shared" si="1"/>
        <v>2020</v>
      </c>
    </row>
    <row r="22" spans="1:2">
      <c r="B22">
        <f t="shared" si="1"/>
        <v>2019</v>
      </c>
    </row>
    <row r="23" spans="1:2">
      <c r="B23">
        <f t="shared" si="1"/>
        <v>2018</v>
      </c>
    </row>
    <row r="24" spans="1:2">
      <c r="B24">
        <f t="shared" si="1"/>
        <v>2017</v>
      </c>
    </row>
    <row r="25" spans="1:2">
      <c r="B25">
        <f t="shared" si="1"/>
        <v>2016</v>
      </c>
    </row>
    <row r="26" spans="1:2">
      <c r="B26">
        <f t="shared" si="1"/>
        <v>2015</v>
      </c>
    </row>
    <row r="27" spans="1:2">
      <c r="B27">
        <f t="shared" si="1"/>
        <v>2014</v>
      </c>
    </row>
    <row r="28" spans="1:2">
      <c r="B28">
        <f t="shared" si="1"/>
        <v>2013</v>
      </c>
    </row>
    <row r="29" spans="1:2">
      <c r="B29">
        <f t="shared" si="1"/>
        <v>2012</v>
      </c>
    </row>
    <row r="32" spans="1:2">
      <c r="A32" t="s">
        <v>2</v>
      </c>
      <c r="B32">
        <v>2023</v>
      </c>
    </row>
    <row r="33" spans="1:2">
      <c r="B33">
        <f>B32-1</f>
        <v>2022</v>
      </c>
    </row>
    <row r="34" spans="1:2">
      <c r="B34">
        <f t="shared" ref="B34:B43" si="2">B33-1</f>
        <v>2021</v>
      </c>
    </row>
    <row r="35" spans="1:2">
      <c r="B35">
        <f t="shared" si="2"/>
        <v>2020</v>
      </c>
    </row>
    <row r="36" spans="1:2">
      <c r="B36">
        <f t="shared" si="2"/>
        <v>2019</v>
      </c>
    </row>
    <row r="37" spans="1:2">
      <c r="B37">
        <f t="shared" si="2"/>
        <v>2018</v>
      </c>
    </row>
    <row r="38" spans="1:2">
      <c r="B38">
        <f t="shared" si="2"/>
        <v>2017</v>
      </c>
    </row>
    <row r="39" spans="1:2">
      <c r="B39">
        <f t="shared" si="2"/>
        <v>2016</v>
      </c>
    </row>
    <row r="40" spans="1:2">
      <c r="B40">
        <f t="shared" si="2"/>
        <v>2015</v>
      </c>
    </row>
    <row r="41" spans="1:2">
      <c r="B41">
        <f t="shared" si="2"/>
        <v>2014</v>
      </c>
    </row>
    <row r="42" spans="1:2">
      <c r="B42">
        <f t="shared" si="2"/>
        <v>2013</v>
      </c>
    </row>
    <row r="43" spans="1:2">
      <c r="B43">
        <f t="shared" si="2"/>
        <v>2012</v>
      </c>
    </row>
    <row r="45" spans="1:2">
      <c r="A45" t="s">
        <v>142</v>
      </c>
    </row>
    <row r="46" spans="1:2">
      <c r="A46" t="s">
        <v>3</v>
      </c>
    </row>
    <row r="47" spans="1:2">
      <c r="A47" t="s">
        <v>4</v>
      </c>
    </row>
    <row r="48" spans="1:2">
      <c r="A48" t="s">
        <v>5</v>
      </c>
    </row>
    <row r="49" spans="1:1">
      <c r="A49" t="s">
        <v>6</v>
      </c>
    </row>
    <row r="50" spans="1:1">
      <c r="A50" t="s">
        <v>7</v>
      </c>
    </row>
    <row r="51" spans="1:1">
      <c r="A51" t="s">
        <v>8</v>
      </c>
    </row>
    <row r="52" spans="1:1">
      <c r="A52" t="s">
        <v>9</v>
      </c>
    </row>
    <row r="53" spans="1:1">
      <c r="A53" t="s">
        <v>10</v>
      </c>
    </row>
    <row r="54" spans="1:1">
      <c r="A54" t="s">
        <v>11</v>
      </c>
    </row>
    <row r="55" spans="1:1">
      <c r="A55" t="s">
        <v>12</v>
      </c>
    </row>
    <row r="56" spans="1:1">
      <c r="A56" t="s">
        <v>13</v>
      </c>
    </row>
    <row r="57" spans="1:1">
      <c r="A57" t="s">
        <v>14</v>
      </c>
    </row>
    <row r="58" spans="1:1">
      <c r="A58" t="s">
        <v>15</v>
      </c>
    </row>
    <row r="59" spans="1:1">
      <c r="A59" t="s">
        <v>16</v>
      </c>
    </row>
    <row r="60" spans="1:1">
      <c r="A60" t="s">
        <v>17</v>
      </c>
    </row>
    <row r="61" spans="1:1">
      <c r="A61" t="s">
        <v>18</v>
      </c>
    </row>
    <row r="62" spans="1:1">
      <c r="A62" t="s">
        <v>19</v>
      </c>
    </row>
    <row r="63" spans="1:1">
      <c r="A63" t="s">
        <v>20</v>
      </c>
    </row>
    <row r="64" spans="1:1">
      <c r="A64" t="s">
        <v>21</v>
      </c>
    </row>
    <row r="65" spans="1:1">
      <c r="A65" t="s">
        <v>22</v>
      </c>
    </row>
    <row r="66" spans="1:1">
      <c r="A66" t="s">
        <v>23</v>
      </c>
    </row>
    <row r="67" spans="1:1">
      <c r="A67" t="s">
        <v>24</v>
      </c>
    </row>
    <row r="68" spans="1:1">
      <c r="A68" t="s">
        <v>25</v>
      </c>
    </row>
    <row r="69" spans="1:1">
      <c r="A69" t="s">
        <v>26</v>
      </c>
    </row>
    <row r="70" spans="1:1">
      <c r="A70" t="s">
        <v>27</v>
      </c>
    </row>
    <row r="71" spans="1:1">
      <c r="A71" t="s">
        <v>28</v>
      </c>
    </row>
    <row r="72" spans="1:1">
      <c r="A72" t="s">
        <v>29</v>
      </c>
    </row>
    <row r="73" spans="1:1">
      <c r="A73" t="s">
        <v>30</v>
      </c>
    </row>
    <row r="74" spans="1:1">
      <c r="A74" t="s">
        <v>31</v>
      </c>
    </row>
    <row r="75" spans="1:1">
      <c r="A75" t="s">
        <v>32</v>
      </c>
    </row>
    <row r="76" spans="1:1">
      <c r="A76" t="s">
        <v>33</v>
      </c>
    </row>
    <row r="77" spans="1:1">
      <c r="A77" t="s">
        <v>34</v>
      </c>
    </row>
    <row r="78" spans="1:1">
      <c r="A78" t="s">
        <v>35</v>
      </c>
    </row>
    <row r="79" spans="1:1">
      <c r="A79" t="s">
        <v>36</v>
      </c>
    </row>
    <row r="80" spans="1:1">
      <c r="A80" t="s">
        <v>37</v>
      </c>
    </row>
    <row r="81" spans="1:1">
      <c r="A81" t="s">
        <v>38</v>
      </c>
    </row>
    <row r="82" spans="1:1">
      <c r="A82" t="s">
        <v>39</v>
      </c>
    </row>
    <row r="83" spans="1:1">
      <c r="A83" t="s">
        <v>40</v>
      </c>
    </row>
    <row r="84" spans="1:1">
      <c r="A84" t="s">
        <v>41</v>
      </c>
    </row>
    <row r="85" spans="1:1">
      <c r="A85" t="s">
        <v>42</v>
      </c>
    </row>
    <row r="86" spans="1:1">
      <c r="A86" t="s">
        <v>43</v>
      </c>
    </row>
    <row r="87" spans="1:1">
      <c r="A87" t="s">
        <v>44</v>
      </c>
    </row>
    <row r="88" spans="1:1">
      <c r="A88" t="s">
        <v>45</v>
      </c>
    </row>
    <row r="89" spans="1:1">
      <c r="A89" t="s">
        <v>46</v>
      </c>
    </row>
    <row r="90" spans="1:1">
      <c r="A90" t="s">
        <v>47</v>
      </c>
    </row>
    <row r="91" spans="1:1">
      <c r="A91" t="s">
        <v>48</v>
      </c>
    </row>
    <row r="92" spans="1:1">
      <c r="A92" t="s">
        <v>49</v>
      </c>
    </row>
    <row r="93" spans="1:1">
      <c r="A93" t="s">
        <v>50</v>
      </c>
    </row>
    <row r="94" spans="1:1">
      <c r="A94" t="s">
        <v>51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531AD-212B-4D3E-8363-F97FD9893C3F}">
  <dimension ref="A1:K56"/>
  <sheetViews>
    <sheetView workbookViewId="0">
      <selection activeCell="O3" sqref="O3"/>
    </sheetView>
  </sheetViews>
  <sheetFormatPr defaultRowHeight="14.5"/>
  <cols>
    <col min="1" max="1" width="21.7265625" customWidth="1"/>
  </cols>
  <sheetData>
    <row r="1" spans="1:11">
      <c r="B1" s="33" t="s">
        <v>188</v>
      </c>
      <c r="C1" s="33"/>
      <c r="D1" s="33"/>
      <c r="E1" s="33"/>
      <c r="F1" s="33"/>
      <c r="G1" s="33"/>
      <c r="H1" s="33"/>
      <c r="I1" s="33"/>
      <c r="J1" s="33"/>
      <c r="K1" s="33"/>
    </row>
    <row r="3" spans="1:11" ht="58">
      <c r="B3" s="2" t="s">
        <v>52</v>
      </c>
      <c r="C3" s="2" t="s">
        <v>52</v>
      </c>
      <c r="D3" s="2" t="s">
        <v>52</v>
      </c>
      <c r="E3" s="2" t="s">
        <v>52</v>
      </c>
      <c r="F3" s="2" t="s">
        <v>52</v>
      </c>
      <c r="G3" s="2" t="s">
        <v>53</v>
      </c>
      <c r="H3" s="2" t="s">
        <v>53</v>
      </c>
      <c r="I3" s="2" t="s">
        <v>53</v>
      </c>
      <c r="J3" s="2" t="s">
        <v>53</v>
      </c>
      <c r="K3" s="2" t="s">
        <v>53</v>
      </c>
    </row>
    <row r="4" spans="1:11">
      <c r="B4">
        <v>2022</v>
      </c>
      <c r="C4">
        <f>B4-1</f>
        <v>2021</v>
      </c>
      <c r="D4">
        <f t="shared" ref="D4:E4" si="0">C4-1</f>
        <v>2020</v>
      </c>
      <c r="E4">
        <f t="shared" si="0"/>
        <v>2019</v>
      </c>
      <c r="F4">
        <f>E4-1</f>
        <v>2018</v>
      </c>
      <c r="G4">
        <v>2022</v>
      </c>
      <c r="H4">
        <f>G4-1</f>
        <v>2021</v>
      </c>
      <c r="I4">
        <f t="shared" ref="I4:J4" si="1">H4-1</f>
        <v>2020</v>
      </c>
      <c r="J4">
        <f t="shared" si="1"/>
        <v>2019</v>
      </c>
      <c r="K4">
        <f>J4-1</f>
        <v>2018</v>
      </c>
    </row>
    <row r="5" spans="1:11">
      <c r="A5" t="s">
        <v>0</v>
      </c>
      <c r="B5" s="5">
        <v>233.035</v>
      </c>
      <c r="C5" s="5">
        <v>226.59</v>
      </c>
      <c r="D5" s="5">
        <v>214.39</v>
      </c>
      <c r="E5" s="5">
        <v>197.8475</v>
      </c>
      <c r="F5" s="5">
        <v>184.98249999999999</v>
      </c>
      <c r="G5" s="6">
        <v>8580</v>
      </c>
      <c r="H5" s="4">
        <f ca="1">RANDBETWEEN(85,115)*0.01*G5</f>
        <v>7636.2</v>
      </c>
      <c r="I5" s="4">
        <f ca="1">RANDBETWEEN(85,115)*0.01*G5*0.98</f>
        <v>9417.4079999999994</v>
      </c>
      <c r="J5" s="4">
        <f ca="1">RANDBETWEEN(85,115)*0.01*G5*0.96</f>
        <v>7577.8559999999998</v>
      </c>
      <c r="K5" s="4">
        <f ca="1">RANDBETWEEN(85,115)*0.01*G5*0.94</f>
        <v>9113.6760000000013</v>
      </c>
    </row>
    <row r="6" spans="1:11">
      <c r="A6" t="s">
        <v>1</v>
      </c>
      <c r="B6" s="5">
        <v>247.77250000000001</v>
      </c>
      <c r="C6" s="5">
        <v>241.36250000000001</v>
      </c>
      <c r="D6" s="5">
        <v>232.85749999999999</v>
      </c>
      <c r="E6" s="5">
        <v>227.8425</v>
      </c>
      <c r="F6" s="5">
        <v>228.89750000000001</v>
      </c>
      <c r="G6" s="6">
        <v>11520</v>
      </c>
      <c r="H6" s="4">
        <f t="shared" ref="H6:H56" ca="1" si="2">RANDBETWEEN(85,115)*0.01*G6</f>
        <v>10137.6</v>
      </c>
      <c r="I6" s="4">
        <f t="shared" ref="I6:I56" ca="1" si="3">RANDBETWEEN(85,115)*0.01*G6*0.98</f>
        <v>10386.431999999999</v>
      </c>
      <c r="J6" s="4">
        <f t="shared" ref="J6:J56" ca="1" si="4">RANDBETWEEN(85,115)*0.01*G6*0.96</f>
        <v>9621.503999999999</v>
      </c>
      <c r="K6" s="4">
        <f t="shared" ref="K6:K56" ca="1" si="5">RANDBETWEEN(85,115)*0.01*G6*0.94</f>
        <v>11695.103999999999</v>
      </c>
    </row>
    <row r="7" spans="1:11">
      <c r="A7" t="s">
        <v>2</v>
      </c>
      <c r="B7" s="5">
        <v>265.98250000000002</v>
      </c>
      <c r="C7" s="5">
        <v>262.25</v>
      </c>
      <c r="D7" s="5">
        <v>249.4</v>
      </c>
      <c r="E7" s="5">
        <v>231.69</v>
      </c>
      <c r="F7" s="5">
        <v>219.2775</v>
      </c>
      <c r="G7" s="6">
        <v>13290</v>
      </c>
      <c r="H7" s="4">
        <f t="shared" ca="1" si="2"/>
        <v>11828.1</v>
      </c>
      <c r="I7" s="4">
        <f t="shared" ca="1" si="3"/>
        <v>12242.748</v>
      </c>
      <c r="J7" s="4">
        <f t="shared" ca="1" si="4"/>
        <v>13523.904</v>
      </c>
      <c r="K7" s="4">
        <f t="shared" ca="1" si="5"/>
        <v>12992.304</v>
      </c>
    </row>
    <row r="8" spans="1:11">
      <c r="A8" t="s">
        <v>3</v>
      </c>
      <c r="B8" s="5">
        <v>224.48</v>
      </c>
      <c r="C8" s="5">
        <v>224.7775</v>
      </c>
      <c r="D8" s="5">
        <v>212.3425</v>
      </c>
      <c r="E8" s="5">
        <v>195.25</v>
      </c>
      <c r="F8" s="5">
        <v>185.61</v>
      </c>
      <c r="G8" s="6">
        <v>7770</v>
      </c>
      <c r="H8" s="4">
        <f t="shared" ca="1" si="2"/>
        <v>8547</v>
      </c>
      <c r="I8" s="4">
        <f t="shared" ca="1" si="3"/>
        <v>8528.3520000000008</v>
      </c>
      <c r="J8" s="4">
        <f t="shared" ca="1" si="4"/>
        <v>7086.2400000000007</v>
      </c>
      <c r="K8" s="4">
        <f t="shared" ca="1" si="5"/>
        <v>7522.9139999999998</v>
      </c>
    </row>
    <row r="9" spans="1:11">
      <c r="A9" t="s">
        <v>4</v>
      </c>
      <c r="B9" s="5">
        <v>262.94749999999999</v>
      </c>
      <c r="C9" s="5">
        <v>258.49250000000001</v>
      </c>
      <c r="D9" s="5">
        <v>241.26249999999999</v>
      </c>
      <c r="E9" s="5">
        <v>224.71</v>
      </c>
      <c r="F9" s="5">
        <v>210.16499999999999</v>
      </c>
      <c r="G9" s="6">
        <v>23970</v>
      </c>
      <c r="H9" s="4">
        <f t="shared" ca="1" si="2"/>
        <v>27086.100000000002</v>
      </c>
      <c r="I9" s="4">
        <f t="shared" ca="1" si="3"/>
        <v>24430.223999999998</v>
      </c>
      <c r="J9" s="4">
        <f t="shared" ca="1" si="4"/>
        <v>23701.536</v>
      </c>
      <c r="K9" s="4">
        <f t="shared" ca="1" si="5"/>
        <v>24559.662</v>
      </c>
    </row>
    <row r="10" spans="1:11">
      <c r="A10" t="s">
        <v>5</v>
      </c>
      <c r="B10" s="5">
        <v>293.71749999999997</v>
      </c>
      <c r="C10" s="5">
        <v>283.28500000000003</v>
      </c>
      <c r="D10" s="5">
        <v>263.15249999999997</v>
      </c>
      <c r="E10" s="5">
        <v>236.39750000000001</v>
      </c>
      <c r="F10" s="5">
        <v>217.46</v>
      </c>
      <c r="G10" s="6">
        <v>17460</v>
      </c>
      <c r="H10" s="4">
        <f t="shared" ca="1" si="2"/>
        <v>19380.600000000002</v>
      </c>
      <c r="I10" s="4">
        <f t="shared" ca="1" si="3"/>
        <v>19335.204000000002</v>
      </c>
      <c r="J10" s="4">
        <f t="shared" ca="1" si="4"/>
        <v>14414.976000000001</v>
      </c>
      <c r="K10" s="4">
        <f t="shared" ca="1" si="5"/>
        <v>15263.532000000001</v>
      </c>
    </row>
    <row r="11" spans="1:11">
      <c r="A11" t="s">
        <v>6</v>
      </c>
      <c r="B11" s="5">
        <v>309.38749999999999</v>
      </c>
      <c r="C11" s="5">
        <v>304.3125</v>
      </c>
      <c r="D11" s="5">
        <v>292.19749999999999</v>
      </c>
      <c r="E11" s="5">
        <v>277.16750000000002</v>
      </c>
      <c r="F11" s="5">
        <v>268.74</v>
      </c>
      <c r="G11" s="6">
        <v>12960</v>
      </c>
      <c r="H11" s="4">
        <f t="shared" ca="1" si="2"/>
        <v>13348.800000000001</v>
      </c>
      <c r="I11" s="4">
        <f t="shared" ca="1" si="3"/>
        <v>13716.864000000001</v>
      </c>
      <c r="J11" s="4">
        <f t="shared" ca="1" si="4"/>
        <v>10948.607999999998</v>
      </c>
      <c r="K11" s="4">
        <f t="shared" ca="1" si="5"/>
        <v>10355.039999999999</v>
      </c>
    </row>
    <row r="12" spans="1:11">
      <c r="A12" t="s">
        <v>7</v>
      </c>
      <c r="B12" s="5">
        <v>322.48250000000002</v>
      </c>
      <c r="C12" s="5">
        <v>322.8775</v>
      </c>
      <c r="D12" s="5">
        <v>306.21249999999998</v>
      </c>
      <c r="E12" s="5">
        <v>293.49250000000001</v>
      </c>
      <c r="F12" s="5">
        <v>286.61250000000001</v>
      </c>
      <c r="G12" s="6">
        <v>10050</v>
      </c>
      <c r="H12" s="4">
        <f t="shared" ca="1" si="2"/>
        <v>8944.5</v>
      </c>
      <c r="I12" s="4">
        <f t="shared" ca="1" si="3"/>
        <v>10242.959999999999</v>
      </c>
      <c r="J12" s="4">
        <f t="shared" ca="1" si="4"/>
        <v>8876.16</v>
      </c>
      <c r="K12" s="4">
        <f t="shared" ca="1" si="5"/>
        <v>10202.76</v>
      </c>
    </row>
    <row r="13" spans="1:11">
      <c r="A13" t="s">
        <v>8</v>
      </c>
      <c r="B13" s="5">
        <v>360.14499999999998</v>
      </c>
      <c r="C13" s="5">
        <v>357.34</v>
      </c>
      <c r="D13" s="5">
        <v>334.1825</v>
      </c>
      <c r="E13" s="5">
        <v>314.61500000000001</v>
      </c>
      <c r="F13" s="5">
        <v>301.50749999999999</v>
      </c>
      <c r="G13" s="6">
        <v>18180</v>
      </c>
      <c r="H13" s="4">
        <f t="shared" ca="1" si="2"/>
        <v>16725.600000000002</v>
      </c>
      <c r="I13" s="4">
        <f t="shared" ca="1" si="3"/>
        <v>16034.76</v>
      </c>
      <c r="J13" s="4">
        <f t="shared" ca="1" si="4"/>
        <v>17452.8</v>
      </c>
      <c r="K13" s="4">
        <f t="shared" ca="1" si="5"/>
        <v>16747.416000000001</v>
      </c>
    </row>
    <row r="14" spans="1:11">
      <c r="A14" t="s">
        <v>9</v>
      </c>
      <c r="B14" s="5">
        <v>353.54250000000002</v>
      </c>
      <c r="C14" s="5">
        <v>356.8075</v>
      </c>
      <c r="D14" s="5">
        <v>338.33749999999998</v>
      </c>
      <c r="E14" s="5">
        <v>315.5625</v>
      </c>
      <c r="F14" s="5">
        <v>297.625</v>
      </c>
      <c r="G14" s="6">
        <v>12270</v>
      </c>
      <c r="H14" s="4">
        <f t="shared" ca="1" si="2"/>
        <v>11411.1</v>
      </c>
      <c r="I14" s="4">
        <f t="shared" ca="1" si="3"/>
        <v>12144.846000000001</v>
      </c>
      <c r="J14" s="4">
        <f t="shared" ca="1" si="4"/>
        <v>11190.24</v>
      </c>
      <c r="K14" s="4">
        <f t="shared" ca="1" si="5"/>
        <v>11187.785999999998</v>
      </c>
    </row>
    <row r="15" spans="1:11">
      <c r="A15" t="s">
        <v>10</v>
      </c>
      <c r="B15" s="5">
        <v>314.8725</v>
      </c>
      <c r="C15" s="5">
        <v>304.54500000000002</v>
      </c>
      <c r="D15" s="5">
        <v>283.58249999999998</v>
      </c>
      <c r="E15" s="5">
        <v>251.57</v>
      </c>
      <c r="F15" s="5">
        <v>232.43</v>
      </c>
      <c r="G15" s="6">
        <v>11280</v>
      </c>
      <c r="H15" s="4">
        <f t="shared" ca="1" si="2"/>
        <v>11956.800000000001</v>
      </c>
      <c r="I15" s="4">
        <f t="shared" ca="1" si="3"/>
        <v>11275.487999999999</v>
      </c>
      <c r="J15" s="4">
        <f t="shared" ca="1" si="4"/>
        <v>9637.6319999999996</v>
      </c>
      <c r="K15" s="4">
        <f t="shared" ca="1" si="5"/>
        <v>12193.68</v>
      </c>
    </row>
    <row r="16" spans="1:11">
      <c r="A16" t="s">
        <v>11</v>
      </c>
      <c r="B16" s="5">
        <v>209.9675</v>
      </c>
      <c r="C16" s="5">
        <v>207.29</v>
      </c>
      <c r="D16" s="5">
        <v>201.01249999999999</v>
      </c>
      <c r="E16" s="5">
        <v>195.10499999999999</v>
      </c>
      <c r="F16" s="5">
        <v>190.26499999999999</v>
      </c>
      <c r="G16" s="6">
        <v>21390</v>
      </c>
      <c r="H16" s="4">
        <f t="shared" ca="1" si="2"/>
        <v>20748.3</v>
      </c>
      <c r="I16" s="4">
        <f t="shared" ca="1" si="3"/>
        <v>19075.602000000003</v>
      </c>
      <c r="J16" s="4">
        <f t="shared" ca="1" si="4"/>
        <v>19507.68</v>
      </c>
      <c r="K16" s="4">
        <f t="shared" ca="1" si="5"/>
        <v>22117.260000000002</v>
      </c>
    </row>
    <row r="17" spans="1:11">
      <c r="A17" t="s">
        <v>12</v>
      </c>
      <c r="B17" s="5">
        <v>184.52500000000001</v>
      </c>
      <c r="C17" s="5">
        <v>180.535</v>
      </c>
      <c r="D17" s="5">
        <v>169.82</v>
      </c>
      <c r="E17" s="5">
        <v>158.35</v>
      </c>
      <c r="F17" s="5">
        <v>149.755</v>
      </c>
      <c r="G17" s="6">
        <v>13800</v>
      </c>
      <c r="H17" s="4">
        <f t="shared" ca="1" si="2"/>
        <v>13938</v>
      </c>
      <c r="I17" s="4">
        <f t="shared" ca="1" si="3"/>
        <v>12712.56</v>
      </c>
      <c r="J17" s="4">
        <f t="shared" ca="1" si="4"/>
        <v>14440.320000000002</v>
      </c>
      <c r="K17" s="4">
        <f t="shared" ca="1" si="5"/>
        <v>13231.439999999999</v>
      </c>
    </row>
    <row r="18" spans="1:11">
      <c r="A18" t="s">
        <v>13</v>
      </c>
      <c r="B18" s="5">
        <v>234.91</v>
      </c>
      <c r="C18" s="5">
        <v>229.70500000000001</v>
      </c>
      <c r="D18" s="5">
        <v>224.905</v>
      </c>
      <c r="E18" s="5">
        <v>213.20249999999999</v>
      </c>
      <c r="F18" s="5">
        <v>202.85</v>
      </c>
      <c r="G18" s="6">
        <v>8850</v>
      </c>
      <c r="H18" s="4">
        <f t="shared" ca="1" si="2"/>
        <v>7611</v>
      </c>
      <c r="I18" s="4">
        <f t="shared" ca="1" si="3"/>
        <v>9973.9500000000007</v>
      </c>
      <c r="J18" s="4">
        <f t="shared" ca="1" si="4"/>
        <v>8835.84</v>
      </c>
      <c r="K18" s="4">
        <f t="shared" ca="1" si="5"/>
        <v>9317.2800000000007</v>
      </c>
    </row>
    <row r="19" spans="1:11">
      <c r="A19" t="s">
        <v>14</v>
      </c>
      <c r="B19" s="5">
        <v>194.26249999999999</v>
      </c>
      <c r="C19" s="5">
        <v>192.8075</v>
      </c>
      <c r="D19" s="5">
        <v>186.995</v>
      </c>
      <c r="E19" s="5">
        <v>176.38</v>
      </c>
      <c r="F19" s="5">
        <v>167.79</v>
      </c>
      <c r="G19" s="6">
        <v>7740</v>
      </c>
      <c r="H19" s="4">
        <f t="shared" ca="1" si="2"/>
        <v>7740</v>
      </c>
      <c r="I19" s="4">
        <f t="shared" ca="1" si="3"/>
        <v>8571.2759999999998</v>
      </c>
      <c r="J19" s="4">
        <f t="shared" ca="1" si="4"/>
        <v>6835.9679999999998</v>
      </c>
      <c r="K19" s="4">
        <f t="shared" ca="1" si="5"/>
        <v>6475.2839999999997</v>
      </c>
    </row>
    <row r="20" spans="1:11">
      <c r="A20" t="s">
        <v>15</v>
      </c>
      <c r="B20" s="5">
        <v>178.715</v>
      </c>
      <c r="C20" s="5">
        <v>175.17500000000001</v>
      </c>
      <c r="D20" s="5">
        <v>168.73249999999999</v>
      </c>
      <c r="E20" s="5">
        <v>158.9975</v>
      </c>
      <c r="F20" s="5">
        <v>152.23500000000001</v>
      </c>
      <c r="G20" s="6">
        <v>7170</v>
      </c>
      <c r="H20" s="4">
        <f t="shared" ca="1" si="2"/>
        <v>6094.5</v>
      </c>
      <c r="I20" s="4">
        <f t="shared" ca="1" si="3"/>
        <v>6675.27</v>
      </c>
      <c r="J20" s="4">
        <f t="shared" ca="1" si="4"/>
        <v>7020.8640000000005</v>
      </c>
      <c r="K20" s="4">
        <f t="shared" ca="1" si="5"/>
        <v>5796.2279999999992</v>
      </c>
    </row>
    <row r="21" spans="1:11">
      <c r="A21" t="s">
        <v>16</v>
      </c>
      <c r="B21" s="5">
        <v>204.7475</v>
      </c>
      <c r="C21" s="5">
        <v>201.66749999999999</v>
      </c>
      <c r="D21" s="5">
        <v>192.125</v>
      </c>
      <c r="E21" s="5">
        <v>179.9325</v>
      </c>
      <c r="F21" s="5">
        <v>177.245</v>
      </c>
      <c r="G21" s="6">
        <v>8460</v>
      </c>
      <c r="H21" s="4">
        <f t="shared" ca="1" si="2"/>
        <v>8967.6</v>
      </c>
      <c r="I21" s="4">
        <f t="shared" ca="1" si="3"/>
        <v>8456.616</v>
      </c>
      <c r="J21" s="4">
        <f t="shared" ca="1" si="4"/>
        <v>7309.44</v>
      </c>
      <c r="K21" s="4">
        <f t="shared" ca="1" si="5"/>
        <v>7316.2080000000005</v>
      </c>
    </row>
    <row r="22" spans="1:11">
      <c r="A22" t="s">
        <v>17</v>
      </c>
      <c r="B22" s="5">
        <v>233.9025</v>
      </c>
      <c r="C22" s="5">
        <v>237.965</v>
      </c>
      <c r="D22" s="5">
        <v>227.7475</v>
      </c>
      <c r="E22" s="5">
        <v>210.01</v>
      </c>
      <c r="F22" s="5">
        <v>200.4375</v>
      </c>
      <c r="G22" s="6">
        <v>7710</v>
      </c>
      <c r="H22" s="4">
        <f t="shared" ca="1" si="2"/>
        <v>8095.5</v>
      </c>
      <c r="I22" s="4">
        <f t="shared" ca="1" si="3"/>
        <v>8462.496000000001</v>
      </c>
      <c r="J22" s="4">
        <f t="shared" ca="1" si="4"/>
        <v>8141.7599999999993</v>
      </c>
      <c r="K22" s="4">
        <f t="shared" ca="1" si="5"/>
        <v>7899.6660000000011</v>
      </c>
    </row>
    <row r="23" spans="1:11">
      <c r="A23" t="s">
        <v>18</v>
      </c>
      <c r="B23" s="5">
        <v>389.30500000000001</v>
      </c>
      <c r="C23" s="5">
        <v>387.495</v>
      </c>
      <c r="D23" s="5">
        <v>362.37</v>
      </c>
      <c r="E23" s="5">
        <v>332.2</v>
      </c>
      <c r="F23" s="5">
        <v>313.59249999999997</v>
      </c>
      <c r="G23" s="6">
        <v>7800</v>
      </c>
      <c r="H23" s="4">
        <f t="shared" ca="1" si="2"/>
        <v>8970.0000000000018</v>
      </c>
      <c r="I23" s="4">
        <f t="shared" ca="1" si="3"/>
        <v>6650.28</v>
      </c>
      <c r="J23" s="4">
        <f t="shared" ca="1" si="4"/>
        <v>6739.2</v>
      </c>
      <c r="K23" s="4">
        <f t="shared" ca="1" si="5"/>
        <v>7112.04</v>
      </c>
    </row>
    <row r="24" spans="1:11">
      <c r="A24" t="s">
        <v>19</v>
      </c>
      <c r="B24" s="5">
        <v>174.0925</v>
      </c>
      <c r="C24" s="5">
        <v>171.86750000000001</v>
      </c>
      <c r="D24" s="5">
        <v>167.01750000000001</v>
      </c>
      <c r="E24" s="5">
        <v>161.66</v>
      </c>
      <c r="F24" s="5">
        <v>154.79</v>
      </c>
      <c r="G24" s="6">
        <v>11670</v>
      </c>
      <c r="H24" s="4">
        <f t="shared" ca="1" si="2"/>
        <v>11903.4</v>
      </c>
      <c r="I24" s="4">
        <f t="shared" ca="1" si="3"/>
        <v>11550.966</v>
      </c>
      <c r="J24" s="4">
        <f t="shared" ca="1" si="4"/>
        <v>10755.071999999998</v>
      </c>
      <c r="K24" s="4">
        <f t="shared" ca="1" si="5"/>
        <v>11627.987999999999</v>
      </c>
    </row>
    <row r="25" spans="1:11">
      <c r="A25" t="s">
        <v>20</v>
      </c>
      <c r="B25" s="5">
        <v>309.15249999999997</v>
      </c>
      <c r="C25" s="5">
        <v>302.96749999999997</v>
      </c>
      <c r="D25" s="5">
        <v>287.685</v>
      </c>
      <c r="E25" s="5">
        <v>270.45249999999999</v>
      </c>
      <c r="F25" s="5">
        <v>255.17</v>
      </c>
      <c r="G25" s="6">
        <v>12990</v>
      </c>
      <c r="H25" s="4">
        <f t="shared" ca="1" si="2"/>
        <v>12340.5</v>
      </c>
      <c r="I25" s="4">
        <f t="shared" ca="1" si="3"/>
        <v>13366.71</v>
      </c>
      <c r="J25" s="4">
        <f t="shared" ca="1" si="4"/>
        <v>13343.328000000001</v>
      </c>
      <c r="K25" s="4">
        <f t="shared" ca="1" si="5"/>
        <v>12210.599999999999</v>
      </c>
    </row>
    <row r="26" spans="1:11">
      <c r="A26" t="s">
        <v>21</v>
      </c>
      <c r="B26" s="5">
        <v>295.67250000000001</v>
      </c>
      <c r="C26" s="5">
        <v>291.79000000000002</v>
      </c>
      <c r="D26" s="5">
        <v>284.14999999999998</v>
      </c>
      <c r="E26" s="5">
        <v>274.13249999999999</v>
      </c>
      <c r="F26" s="5">
        <v>264.625</v>
      </c>
      <c r="G26" s="6">
        <v>19200</v>
      </c>
      <c r="H26" s="4">
        <f t="shared" ca="1" si="2"/>
        <v>21888.000000000004</v>
      </c>
      <c r="I26" s="4">
        <f t="shared" ca="1" si="3"/>
        <v>18251.52</v>
      </c>
      <c r="J26" s="4">
        <f t="shared" ca="1" si="4"/>
        <v>20275.2</v>
      </c>
      <c r="K26" s="4">
        <f t="shared" ca="1" si="5"/>
        <v>20394.240000000002</v>
      </c>
    </row>
    <row r="27" spans="1:11">
      <c r="A27" t="s">
        <v>22</v>
      </c>
      <c r="B27" s="5">
        <v>373.98500000000001</v>
      </c>
      <c r="C27" s="5">
        <v>367.91250000000002</v>
      </c>
      <c r="D27" s="5">
        <v>340.41250000000002</v>
      </c>
      <c r="E27" s="5">
        <v>326.02749999999997</v>
      </c>
      <c r="F27" s="5">
        <v>317.02499999999998</v>
      </c>
      <c r="G27" s="6">
        <v>7800</v>
      </c>
      <c r="H27" s="4">
        <f t="shared" ca="1" si="2"/>
        <v>7020</v>
      </c>
      <c r="I27" s="4">
        <f t="shared" ca="1" si="3"/>
        <v>7873.32</v>
      </c>
      <c r="J27" s="4">
        <f t="shared" ca="1" si="4"/>
        <v>7862.4</v>
      </c>
      <c r="K27" s="4">
        <f t="shared" ca="1" si="5"/>
        <v>8431.8000000000011</v>
      </c>
    </row>
    <row r="28" spans="1:11">
      <c r="A28" t="s">
        <v>23</v>
      </c>
      <c r="B28" s="5">
        <v>223.04249999999999</v>
      </c>
      <c r="C28" s="5">
        <v>218.20500000000001</v>
      </c>
      <c r="D28" s="5">
        <v>210.2775</v>
      </c>
      <c r="E28" s="5">
        <v>202.39</v>
      </c>
      <c r="F28" s="5">
        <v>197.93</v>
      </c>
      <c r="G28" s="6">
        <v>10590</v>
      </c>
      <c r="H28" s="4">
        <f t="shared" ca="1" si="2"/>
        <v>9001.5</v>
      </c>
      <c r="I28" s="4">
        <f t="shared" ca="1" si="3"/>
        <v>9755.5079999999998</v>
      </c>
      <c r="J28" s="4">
        <f t="shared" ca="1" si="4"/>
        <v>10776.384000000002</v>
      </c>
      <c r="K28" s="4">
        <f t="shared" ca="1" si="5"/>
        <v>9855.0540000000001</v>
      </c>
    </row>
    <row r="29" spans="1:11">
      <c r="A29" t="s">
        <v>24</v>
      </c>
      <c r="B29" s="5">
        <v>243.89500000000001</v>
      </c>
      <c r="C29" s="5">
        <v>243.465</v>
      </c>
      <c r="D29" s="5">
        <v>233.2525</v>
      </c>
      <c r="E29" s="5">
        <v>219.7825</v>
      </c>
      <c r="F29" s="5">
        <v>210.12</v>
      </c>
      <c r="G29" s="6">
        <v>7890</v>
      </c>
      <c r="H29" s="4">
        <f t="shared" ca="1" si="2"/>
        <v>7179.9000000000005</v>
      </c>
      <c r="I29" s="4">
        <f t="shared" ca="1" si="3"/>
        <v>8814.7080000000005</v>
      </c>
      <c r="J29" s="4">
        <f t="shared" ca="1" si="4"/>
        <v>8256.0959999999995</v>
      </c>
      <c r="K29" s="4">
        <f t="shared" ca="1" si="5"/>
        <v>7490.7659999999996</v>
      </c>
    </row>
    <row r="30" spans="1:11">
      <c r="A30" t="s">
        <v>25</v>
      </c>
      <c r="B30" s="5">
        <v>232.47749999999999</v>
      </c>
      <c r="C30" s="5">
        <v>229.1925</v>
      </c>
      <c r="D30" s="5">
        <v>218.04</v>
      </c>
      <c r="E30" s="5">
        <v>201.88</v>
      </c>
      <c r="F30" s="5">
        <v>189.58250000000001</v>
      </c>
      <c r="G30" s="6">
        <v>8010</v>
      </c>
      <c r="H30" s="4">
        <f t="shared" ca="1" si="2"/>
        <v>7689.5999999999995</v>
      </c>
      <c r="I30" s="4">
        <f t="shared" ca="1" si="3"/>
        <v>9027.2700000000023</v>
      </c>
      <c r="J30" s="4">
        <f t="shared" ca="1" si="4"/>
        <v>8612.3520000000008</v>
      </c>
      <c r="K30" s="4">
        <f t="shared" ca="1" si="5"/>
        <v>6701.1660000000002</v>
      </c>
    </row>
    <row r="31" spans="1:11">
      <c r="A31" t="s">
        <v>26</v>
      </c>
      <c r="B31" s="5">
        <v>208.715</v>
      </c>
      <c r="C31" s="5">
        <v>206.47499999999999</v>
      </c>
      <c r="D31" s="5">
        <v>196.19</v>
      </c>
      <c r="E31" s="5">
        <v>182.7475</v>
      </c>
      <c r="F31" s="5">
        <v>176.17500000000001</v>
      </c>
      <c r="G31" s="6">
        <v>15810</v>
      </c>
      <c r="H31" s="4">
        <f t="shared" ca="1" si="2"/>
        <v>16600.5</v>
      </c>
      <c r="I31" s="4">
        <f t="shared" ca="1" si="3"/>
        <v>14564.172</v>
      </c>
      <c r="J31" s="4">
        <f t="shared" ca="1" si="4"/>
        <v>14115.168</v>
      </c>
      <c r="K31" s="4">
        <f t="shared" ca="1" si="5"/>
        <v>13226.645999999999</v>
      </c>
    </row>
    <row r="32" spans="1:11">
      <c r="A32" t="s">
        <v>27</v>
      </c>
      <c r="B32" s="5">
        <v>201.82499999999999</v>
      </c>
      <c r="C32" s="5">
        <v>199.2225</v>
      </c>
      <c r="D32" s="5">
        <v>192.05500000000001</v>
      </c>
      <c r="E32" s="5">
        <v>180.67</v>
      </c>
      <c r="F32" s="5">
        <v>173.4675</v>
      </c>
      <c r="G32" s="6">
        <v>8880</v>
      </c>
      <c r="H32" s="4">
        <f t="shared" ca="1" si="2"/>
        <v>9235.2000000000007</v>
      </c>
      <c r="I32" s="4">
        <f t="shared" ca="1" si="3"/>
        <v>8528.351999999999</v>
      </c>
      <c r="J32" s="4">
        <f t="shared" ca="1" si="4"/>
        <v>7246.08</v>
      </c>
      <c r="K32" s="4">
        <f t="shared" ca="1" si="5"/>
        <v>7762.8959999999988</v>
      </c>
    </row>
    <row r="33" spans="1:11">
      <c r="A33" t="s">
        <v>28</v>
      </c>
      <c r="B33" s="5">
        <v>323.13</v>
      </c>
      <c r="C33" s="5">
        <v>315.5625</v>
      </c>
      <c r="D33" s="5">
        <v>285.88499999999999</v>
      </c>
      <c r="E33" s="5">
        <v>265.60500000000002</v>
      </c>
      <c r="F33" s="5">
        <v>253.17500000000001</v>
      </c>
      <c r="G33" s="6">
        <v>13110</v>
      </c>
      <c r="H33" s="4">
        <f t="shared" ca="1" si="2"/>
        <v>11536.8</v>
      </c>
      <c r="I33" s="4">
        <f t="shared" ca="1" si="3"/>
        <v>11563.02</v>
      </c>
      <c r="J33" s="4">
        <f t="shared" ca="1" si="4"/>
        <v>11956.32</v>
      </c>
      <c r="K33" s="4">
        <f t="shared" ca="1" si="5"/>
        <v>13062.804</v>
      </c>
    </row>
    <row r="34" spans="1:11">
      <c r="A34" t="s">
        <v>29</v>
      </c>
      <c r="B34" s="5">
        <v>216.08750000000001</v>
      </c>
      <c r="C34" s="5">
        <v>212.04249999999999</v>
      </c>
      <c r="D34" s="5">
        <v>206.1925</v>
      </c>
      <c r="E34" s="5">
        <v>200.49</v>
      </c>
      <c r="F34" s="5">
        <v>193.79249999999999</v>
      </c>
      <c r="G34" s="6">
        <v>14040</v>
      </c>
      <c r="H34" s="4">
        <f t="shared" ca="1" si="2"/>
        <v>12916.800000000001</v>
      </c>
      <c r="I34" s="4">
        <f t="shared" ca="1" si="3"/>
        <v>12658.464</v>
      </c>
      <c r="J34" s="4">
        <f t="shared" ca="1" si="4"/>
        <v>13747.968000000001</v>
      </c>
      <c r="K34" s="4">
        <f t="shared" ca="1" si="5"/>
        <v>13725.503999999999</v>
      </c>
    </row>
    <row r="35" spans="1:11">
      <c r="A35" t="s">
        <v>30</v>
      </c>
      <c r="B35" s="5">
        <v>348.88249999999999</v>
      </c>
      <c r="C35" s="5">
        <v>346.38249999999999</v>
      </c>
      <c r="D35" s="5">
        <v>337.77</v>
      </c>
      <c r="E35" s="5">
        <v>326.6825</v>
      </c>
      <c r="F35" s="5">
        <v>318.57499999999999</v>
      </c>
      <c r="G35" s="6">
        <v>14940</v>
      </c>
      <c r="H35" s="4">
        <f t="shared" ca="1" si="2"/>
        <v>14940</v>
      </c>
      <c r="I35" s="4">
        <f t="shared" ca="1" si="3"/>
        <v>14787.611999999999</v>
      </c>
      <c r="J35" s="4">
        <f t="shared" ca="1" si="4"/>
        <v>14772.672</v>
      </c>
      <c r="K35" s="4">
        <f t="shared" ca="1" si="5"/>
        <v>14886.216</v>
      </c>
    </row>
    <row r="36" spans="1:11">
      <c r="A36" t="s">
        <v>31</v>
      </c>
      <c r="B36" s="5">
        <v>233.16749999999999</v>
      </c>
      <c r="C36" s="5">
        <v>228.935</v>
      </c>
      <c r="D36" s="5">
        <v>217.75749999999999</v>
      </c>
      <c r="E36" s="5">
        <v>204.92</v>
      </c>
      <c r="F36" s="5">
        <v>198.63499999999999</v>
      </c>
      <c r="G36" s="6">
        <v>10620</v>
      </c>
      <c r="H36" s="4">
        <f t="shared" ca="1" si="2"/>
        <v>9664.2000000000007</v>
      </c>
      <c r="I36" s="4">
        <f t="shared" ca="1" si="3"/>
        <v>10095.371999999999</v>
      </c>
      <c r="J36" s="4">
        <f t="shared" ca="1" si="4"/>
        <v>9277.6319999999996</v>
      </c>
      <c r="K36" s="4">
        <f t="shared" ca="1" si="5"/>
        <v>11280.564</v>
      </c>
    </row>
    <row r="37" spans="1:11">
      <c r="A37" t="s">
        <v>32</v>
      </c>
      <c r="B37" s="5">
        <v>361.32499999999999</v>
      </c>
      <c r="C37" s="5">
        <v>356.34750000000003</v>
      </c>
      <c r="D37" s="5">
        <v>337.625</v>
      </c>
      <c r="E37" s="5">
        <v>325.78750000000002</v>
      </c>
      <c r="F37" s="5">
        <v>311.33</v>
      </c>
      <c r="G37" s="6">
        <v>15930</v>
      </c>
      <c r="H37" s="4">
        <f t="shared" ca="1" si="2"/>
        <v>17523</v>
      </c>
      <c r="I37" s="4">
        <f t="shared" ca="1" si="3"/>
        <v>15923.628000000001</v>
      </c>
      <c r="J37" s="4">
        <f t="shared" ca="1" si="4"/>
        <v>16975.008000000002</v>
      </c>
      <c r="K37" s="4">
        <f t="shared" ca="1" si="5"/>
        <v>14824.458000000001</v>
      </c>
    </row>
    <row r="38" spans="1:11">
      <c r="A38" t="s">
        <v>33</v>
      </c>
      <c r="B38" s="5">
        <v>185.42500000000001</v>
      </c>
      <c r="C38" s="5">
        <v>181.77250000000001</v>
      </c>
      <c r="D38" s="5">
        <v>173.2825</v>
      </c>
      <c r="E38" s="5">
        <v>166.5925</v>
      </c>
      <c r="F38" s="5">
        <v>159.7525</v>
      </c>
      <c r="G38" s="6">
        <v>11340</v>
      </c>
      <c r="H38" s="4">
        <f t="shared" ca="1" si="2"/>
        <v>10773</v>
      </c>
      <c r="I38" s="4">
        <f t="shared" ca="1" si="3"/>
        <v>11113.199999999999</v>
      </c>
      <c r="J38" s="4">
        <f t="shared" ca="1" si="4"/>
        <v>11104.128000000001</v>
      </c>
      <c r="K38" s="4">
        <f t="shared" ca="1" si="5"/>
        <v>10659.599999999999</v>
      </c>
    </row>
    <row r="39" spans="1:11">
      <c r="A39" t="s">
        <v>34</v>
      </c>
      <c r="B39" s="5">
        <v>175.9325</v>
      </c>
      <c r="C39" s="5">
        <v>171.52250000000001</v>
      </c>
      <c r="D39" s="5">
        <v>165.57749999999999</v>
      </c>
      <c r="E39" s="5">
        <v>159.7825</v>
      </c>
      <c r="F39" s="5">
        <v>159.31</v>
      </c>
      <c r="G39" s="6">
        <v>9240</v>
      </c>
      <c r="H39" s="4">
        <f t="shared" ca="1" si="2"/>
        <v>10626.000000000002</v>
      </c>
      <c r="I39" s="4">
        <f t="shared" ca="1" si="3"/>
        <v>9598.5119999999988</v>
      </c>
      <c r="J39" s="4">
        <f t="shared" ca="1" si="4"/>
        <v>9757.44</v>
      </c>
      <c r="K39" s="4">
        <f t="shared" ca="1" si="5"/>
        <v>7469.6159999999991</v>
      </c>
    </row>
    <row r="40" spans="1:11">
      <c r="A40" t="s">
        <v>35</v>
      </c>
      <c r="B40" s="5">
        <v>200.68</v>
      </c>
      <c r="C40" s="5">
        <v>200.55250000000001</v>
      </c>
      <c r="D40" s="5">
        <v>196.1275</v>
      </c>
      <c r="E40" s="5">
        <v>185.78</v>
      </c>
      <c r="F40" s="5">
        <v>178.61750000000001</v>
      </c>
      <c r="G40" s="6">
        <v>7470</v>
      </c>
      <c r="H40" s="4">
        <f t="shared" ca="1" si="2"/>
        <v>6723</v>
      </c>
      <c r="I40" s="4">
        <f t="shared" ca="1" si="3"/>
        <v>7467.0120000000006</v>
      </c>
      <c r="J40" s="4">
        <f t="shared" ca="1" si="4"/>
        <v>7458.0479999999998</v>
      </c>
      <c r="K40" s="4">
        <f t="shared" ca="1" si="5"/>
        <v>6951.5819999999994</v>
      </c>
    </row>
    <row r="41" spans="1:11">
      <c r="A41" t="s">
        <v>36</v>
      </c>
      <c r="B41" s="5">
        <v>227.23750000000001</v>
      </c>
      <c r="C41" s="5">
        <v>229.50749999999999</v>
      </c>
      <c r="D41" s="5">
        <v>224.62</v>
      </c>
      <c r="E41" s="5">
        <v>213.69499999999999</v>
      </c>
      <c r="F41" s="5">
        <v>206.60749999999999</v>
      </c>
      <c r="G41" s="6">
        <v>7680</v>
      </c>
      <c r="H41" s="4">
        <f t="shared" ca="1" si="2"/>
        <v>7372.7999999999993</v>
      </c>
      <c r="I41" s="4">
        <f t="shared" ca="1" si="3"/>
        <v>8053.2480000000005</v>
      </c>
      <c r="J41" s="4">
        <f t="shared" ca="1" si="4"/>
        <v>8331.264000000001</v>
      </c>
      <c r="K41" s="4">
        <f t="shared" ca="1" si="5"/>
        <v>7363.5839999999998</v>
      </c>
    </row>
    <row r="42" spans="1:11">
      <c r="A42" t="s">
        <v>37</v>
      </c>
      <c r="B42" s="5">
        <v>247.5</v>
      </c>
      <c r="C42" s="5">
        <v>247.57499999999999</v>
      </c>
      <c r="D42" s="5">
        <v>240.60249999999999</v>
      </c>
      <c r="E42" s="5">
        <v>222.25749999999999</v>
      </c>
      <c r="F42" s="5">
        <v>207.95</v>
      </c>
      <c r="G42" s="6">
        <v>15300</v>
      </c>
      <c r="H42" s="4">
        <f t="shared" ca="1" si="2"/>
        <v>13770</v>
      </c>
      <c r="I42" s="4">
        <f t="shared" ca="1" si="3"/>
        <v>15143.94</v>
      </c>
      <c r="J42" s="4">
        <f t="shared" ca="1" si="4"/>
        <v>14834.88</v>
      </c>
      <c r="K42" s="4">
        <f t="shared" ca="1" si="5"/>
        <v>14238.179999999998</v>
      </c>
    </row>
    <row r="43" spans="1:11">
      <c r="A43" t="s">
        <v>38</v>
      </c>
      <c r="B43" s="5">
        <v>248.08250000000001</v>
      </c>
      <c r="C43" s="5">
        <v>249.16</v>
      </c>
      <c r="D43" s="5">
        <v>241.55500000000001</v>
      </c>
      <c r="E43" s="5">
        <v>228.99</v>
      </c>
      <c r="F43" s="5">
        <v>220.2825</v>
      </c>
      <c r="G43" s="6">
        <v>9000</v>
      </c>
      <c r="H43" s="4">
        <f t="shared" ca="1" si="2"/>
        <v>7920</v>
      </c>
      <c r="I43" s="4">
        <f t="shared" ca="1" si="3"/>
        <v>9702</v>
      </c>
      <c r="J43" s="4">
        <f t="shared" ca="1" si="4"/>
        <v>7862.4</v>
      </c>
      <c r="K43" s="4">
        <f t="shared" ca="1" si="5"/>
        <v>8798.4</v>
      </c>
    </row>
    <row r="44" spans="1:11">
      <c r="A44" t="s">
        <v>39</v>
      </c>
      <c r="B44" s="5">
        <v>345.66</v>
      </c>
      <c r="C44" s="5">
        <v>337.20749999999998</v>
      </c>
      <c r="D44" s="5">
        <v>325.16000000000003</v>
      </c>
      <c r="E44" s="5">
        <v>307.72500000000002</v>
      </c>
      <c r="F44" s="5">
        <v>292.745</v>
      </c>
      <c r="G44" s="6">
        <v>14130</v>
      </c>
      <c r="H44" s="4">
        <f t="shared" ca="1" si="2"/>
        <v>13706.1</v>
      </c>
      <c r="I44" s="4">
        <f t="shared" ca="1" si="3"/>
        <v>13847.4</v>
      </c>
      <c r="J44" s="4">
        <f t="shared" ca="1" si="4"/>
        <v>14785.632</v>
      </c>
      <c r="K44" s="4">
        <f t="shared" ca="1" si="5"/>
        <v>14610.42</v>
      </c>
    </row>
    <row r="45" spans="1:11">
      <c r="A45" t="s">
        <v>40</v>
      </c>
      <c r="B45" s="5">
        <v>278.72500000000002</v>
      </c>
      <c r="C45" s="5">
        <v>274.64249999999998</v>
      </c>
      <c r="D45" s="5">
        <v>256.30500000000001</v>
      </c>
      <c r="E45" s="5">
        <v>232.69</v>
      </c>
      <c r="F45" s="5">
        <v>217.64250000000001</v>
      </c>
      <c r="G45" s="6">
        <v>11430</v>
      </c>
      <c r="H45" s="4">
        <f t="shared" ca="1" si="2"/>
        <v>10972.8</v>
      </c>
      <c r="I45" s="4">
        <f t="shared" ca="1" si="3"/>
        <v>10081.26</v>
      </c>
      <c r="J45" s="4">
        <f t="shared" ca="1" si="4"/>
        <v>12070.080000000002</v>
      </c>
      <c r="K45" s="4">
        <f t="shared" ca="1" si="5"/>
        <v>9884.6640000000007</v>
      </c>
    </row>
    <row r="46" spans="1:11">
      <c r="A46" t="s">
        <v>41</v>
      </c>
      <c r="B46" s="5">
        <v>186.33250000000001</v>
      </c>
      <c r="C46" s="5">
        <v>180.44</v>
      </c>
      <c r="D46" s="5">
        <v>174.02250000000001</v>
      </c>
      <c r="E46" s="5">
        <v>163.07499999999999</v>
      </c>
      <c r="F46" s="5">
        <v>156.13</v>
      </c>
      <c r="G46" s="6">
        <v>9960</v>
      </c>
      <c r="H46" s="4">
        <f t="shared" ca="1" si="2"/>
        <v>10856.400000000001</v>
      </c>
      <c r="I46" s="4">
        <f t="shared" ca="1" si="3"/>
        <v>10736.88</v>
      </c>
      <c r="J46" s="4">
        <f t="shared" ca="1" si="4"/>
        <v>10517.76</v>
      </c>
      <c r="K46" s="4">
        <f t="shared" ca="1" si="5"/>
        <v>8426.16</v>
      </c>
    </row>
    <row r="47" spans="1:11">
      <c r="A47" t="s">
        <v>42</v>
      </c>
      <c r="B47" s="5">
        <v>215.8475</v>
      </c>
      <c r="C47" s="5">
        <v>214.55</v>
      </c>
      <c r="D47" s="5">
        <v>205.82</v>
      </c>
      <c r="E47" s="5">
        <v>194.7</v>
      </c>
      <c r="F47" s="5">
        <v>188.4325</v>
      </c>
      <c r="G47" s="6">
        <v>11550</v>
      </c>
      <c r="H47" s="4">
        <f t="shared" ca="1" si="2"/>
        <v>9933</v>
      </c>
      <c r="I47" s="4">
        <f t="shared" ca="1" si="3"/>
        <v>10639.86</v>
      </c>
      <c r="J47" s="4">
        <f t="shared" ca="1" si="4"/>
        <v>12418.560000000001</v>
      </c>
      <c r="K47" s="4">
        <f t="shared" ca="1" si="5"/>
        <v>12485.550000000001</v>
      </c>
    </row>
    <row r="48" spans="1:11">
      <c r="A48" t="s">
        <v>43</v>
      </c>
      <c r="B48" s="5">
        <v>285.96249999999998</v>
      </c>
      <c r="C48" s="5">
        <v>288.0625</v>
      </c>
      <c r="D48" s="5">
        <v>274.20499999999998</v>
      </c>
      <c r="E48" s="5">
        <v>252.22749999999999</v>
      </c>
      <c r="F48" s="5">
        <v>233.55500000000001</v>
      </c>
      <c r="G48" s="6">
        <v>10860</v>
      </c>
      <c r="H48" s="4">
        <f t="shared" ca="1" si="2"/>
        <v>11946.000000000002</v>
      </c>
      <c r="I48" s="4">
        <f t="shared" ca="1" si="3"/>
        <v>10323.516</v>
      </c>
      <c r="J48" s="4">
        <f t="shared" ca="1" si="4"/>
        <v>11989.44</v>
      </c>
      <c r="K48" s="4">
        <f t="shared" ca="1" si="5"/>
        <v>11331.324000000001</v>
      </c>
    </row>
    <row r="49" spans="1:11">
      <c r="A49" t="s">
        <v>44</v>
      </c>
      <c r="B49" s="5">
        <v>238.535</v>
      </c>
      <c r="C49" s="5">
        <v>235.29750000000001</v>
      </c>
      <c r="D49" s="5">
        <v>222.77</v>
      </c>
      <c r="E49" s="5">
        <v>207.3475</v>
      </c>
      <c r="F49" s="5">
        <v>198.05</v>
      </c>
      <c r="G49" s="6">
        <v>16350</v>
      </c>
      <c r="H49" s="4">
        <f t="shared" ca="1" si="2"/>
        <v>14061</v>
      </c>
      <c r="I49" s="4">
        <f t="shared" ca="1" si="3"/>
        <v>14580.93</v>
      </c>
      <c r="J49" s="4">
        <f t="shared" ca="1" si="4"/>
        <v>14440.32</v>
      </c>
      <c r="K49" s="4">
        <f t="shared" ca="1" si="5"/>
        <v>14754.24</v>
      </c>
    </row>
    <row r="50" spans="1:11">
      <c r="A50" t="s">
        <v>45</v>
      </c>
      <c r="B50" s="5">
        <v>196.3425</v>
      </c>
      <c r="C50" s="5">
        <v>194.48249999999999</v>
      </c>
      <c r="D50" s="5">
        <v>190.63499999999999</v>
      </c>
      <c r="E50" s="5">
        <v>183.24</v>
      </c>
      <c r="F50" s="5">
        <v>175.11500000000001</v>
      </c>
      <c r="G50" s="6">
        <v>11700</v>
      </c>
      <c r="H50" s="4">
        <f t="shared" ca="1" si="2"/>
        <v>11349</v>
      </c>
      <c r="I50" s="4">
        <f t="shared" ca="1" si="3"/>
        <v>13071.240000000002</v>
      </c>
      <c r="J50" s="4">
        <f t="shared" ca="1" si="4"/>
        <v>12467.52</v>
      </c>
      <c r="K50" s="4">
        <f t="shared" ca="1" si="5"/>
        <v>12647.7</v>
      </c>
    </row>
    <row r="51" spans="1:11">
      <c r="A51" t="s">
        <v>46</v>
      </c>
      <c r="B51" s="5">
        <v>215.29499999999999</v>
      </c>
      <c r="C51" s="5">
        <v>213.9375</v>
      </c>
      <c r="D51" s="5">
        <v>205.35499999999999</v>
      </c>
      <c r="E51" s="5">
        <v>196.39750000000001</v>
      </c>
      <c r="F51" s="5">
        <v>189.11500000000001</v>
      </c>
      <c r="G51" s="6">
        <v>13350</v>
      </c>
      <c r="H51" s="4">
        <f t="shared" ca="1" si="2"/>
        <v>12816</v>
      </c>
      <c r="I51" s="4">
        <f t="shared" ca="1" si="3"/>
        <v>14783.79</v>
      </c>
      <c r="J51" s="4">
        <f t="shared" ca="1" si="4"/>
        <v>11918.88</v>
      </c>
      <c r="K51" s="4">
        <f t="shared" ca="1" si="5"/>
        <v>14180.37</v>
      </c>
    </row>
    <row r="52" spans="1:11">
      <c r="A52" t="s">
        <v>47</v>
      </c>
      <c r="B52" s="5">
        <v>266.70999999999998</v>
      </c>
      <c r="C52" s="5">
        <v>258.89749999999998</v>
      </c>
      <c r="D52" s="5">
        <v>248.72</v>
      </c>
      <c r="E52" s="5">
        <v>233.83750000000001</v>
      </c>
      <c r="F52" s="5">
        <v>222.54499999999999</v>
      </c>
      <c r="G52" s="6">
        <v>18630</v>
      </c>
      <c r="H52" s="4">
        <f t="shared" ca="1" si="2"/>
        <v>16580.7</v>
      </c>
      <c r="I52" s="4">
        <f t="shared" ca="1" si="3"/>
        <v>17527.103999999999</v>
      </c>
      <c r="J52" s="4">
        <f t="shared" ca="1" si="4"/>
        <v>18063.647999999997</v>
      </c>
      <c r="K52" s="4">
        <f t="shared" ca="1" si="5"/>
        <v>17337.078000000001</v>
      </c>
    </row>
    <row r="53" spans="1:11">
      <c r="A53" t="s">
        <v>48</v>
      </c>
      <c r="B53" s="5">
        <v>236.50749999999999</v>
      </c>
      <c r="C53" s="5">
        <v>234.69499999999999</v>
      </c>
      <c r="D53" s="5">
        <v>228.54</v>
      </c>
      <c r="E53" s="5">
        <v>224.48500000000001</v>
      </c>
      <c r="F53" s="5">
        <v>220.83500000000001</v>
      </c>
      <c r="G53" s="6">
        <v>8910</v>
      </c>
      <c r="H53" s="4">
        <f t="shared" ca="1" si="2"/>
        <v>9801</v>
      </c>
      <c r="I53" s="4">
        <f t="shared" ca="1" si="3"/>
        <v>7945.9380000000001</v>
      </c>
      <c r="J53" s="4">
        <f t="shared" ca="1" si="4"/>
        <v>8468.0639999999985</v>
      </c>
      <c r="K53" s="4">
        <f t="shared" ca="1" si="5"/>
        <v>8710.4159999999993</v>
      </c>
    </row>
    <row r="54" spans="1:11">
      <c r="A54" t="s">
        <v>49</v>
      </c>
      <c r="B54" s="5">
        <v>191.85499999999999</v>
      </c>
      <c r="C54" s="5">
        <v>189.05</v>
      </c>
      <c r="D54" s="5">
        <v>183.05</v>
      </c>
      <c r="E54" s="5">
        <v>175.36750000000001</v>
      </c>
      <c r="F54" s="5">
        <v>167.745</v>
      </c>
      <c r="G54" s="6">
        <v>9210</v>
      </c>
      <c r="H54" s="4">
        <f t="shared" ca="1" si="2"/>
        <v>9762.6</v>
      </c>
      <c r="I54" s="4">
        <f t="shared" ca="1" si="3"/>
        <v>8755.025999999998</v>
      </c>
      <c r="J54" s="4">
        <f t="shared" ca="1" si="4"/>
        <v>7603.7759999999989</v>
      </c>
      <c r="K54" s="4">
        <f t="shared" ca="1" si="5"/>
        <v>7445.3639999999987</v>
      </c>
    </row>
    <row r="55" spans="1:11">
      <c r="A55" t="s">
        <v>50</v>
      </c>
      <c r="B55" s="5">
        <v>194.05500000000001</v>
      </c>
      <c r="C55" s="5">
        <v>191.45750000000001</v>
      </c>
      <c r="D55" s="5">
        <v>186.125</v>
      </c>
      <c r="E55" s="5">
        <v>178.54249999999999</v>
      </c>
      <c r="F55" s="5">
        <v>173.01249999999999</v>
      </c>
      <c r="G55" s="6">
        <v>9690</v>
      </c>
      <c r="H55" s="4">
        <f t="shared" ca="1" si="2"/>
        <v>8817.9</v>
      </c>
      <c r="I55" s="4">
        <f t="shared" ca="1" si="3"/>
        <v>9686.1239999999998</v>
      </c>
      <c r="J55" s="4">
        <f t="shared" ca="1" si="4"/>
        <v>10418.688</v>
      </c>
      <c r="K55" s="4">
        <f t="shared" ca="1" si="5"/>
        <v>7833.3959999999988</v>
      </c>
    </row>
    <row r="56" spans="1:11">
      <c r="A56" t="s">
        <v>51</v>
      </c>
      <c r="B56" s="5">
        <v>267.61750000000001</v>
      </c>
      <c r="C56" s="5">
        <v>264.85250000000002</v>
      </c>
      <c r="D56" s="5">
        <v>252.13</v>
      </c>
      <c r="E56" s="5">
        <v>236.255</v>
      </c>
      <c r="F56" s="5">
        <v>224.16499999999999</v>
      </c>
      <c r="G56" s="6">
        <v>12306</v>
      </c>
      <c r="H56" s="4">
        <f t="shared" ca="1" si="2"/>
        <v>10583.16</v>
      </c>
      <c r="I56" s="4">
        <f t="shared" ca="1" si="3"/>
        <v>11577.4848</v>
      </c>
      <c r="J56" s="4">
        <f t="shared" ca="1" si="4"/>
        <v>12995.136</v>
      </c>
      <c r="K56" s="4">
        <f t="shared" ca="1" si="5"/>
        <v>13302.786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CE6E1-805D-4202-A373-50169EAB2245}">
  <dimension ref="A1:AC93"/>
  <sheetViews>
    <sheetView workbookViewId="0">
      <selection activeCell="K2" sqref="K2"/>
    </sheetView>
  </sheetViews>
  <sheetFormatPr defaultRowHeight="14.5"/>
  <cols>
    <col min="1" max="1" width="19.1796875" customWidth="1"/>
    <col min="2" max="2" width="26" customWidth="1"/>
    <col min="3" max="3" width="12.81640625" customWidth="1"/>
    <col min="5" max="5" width="11.81640625" customWidth="1"/>
    <col min="7" max="7" width="12.81640625" customWidth="1"/>
    <col min="8" max="8" width="23.1796875" bestFit="1" customWidth="1"/>
    <col min="9" max="9" width="12.7265625" customWidth="1"/>
    <col min="14" max="14" width="22.7265625" customWidth="1"/>
    <col min="15" max="15" width="20.1796875" customWidth="1"/>
  </cols>
  <sheetData>
    <row r="1" spans="1:29">
      <c r="B1" s="33" t="s">
        <v>188</v>
      </c>
      <c r="C1" s="33"/>
      <c r="D1" s="33"/>
      <c r="E1" s="33"/>
      <c r="F1" s="33"/>
      <c r="G1" s="33"/>
      <c r="H1" s="33"/>
      <c r="U1" s="33"/>
      <c r="V1" s="33"/>
      <c r="W1" s="33"/>
      <c r="X1" s="33"/>
      <c r="Y1" s="33"/>
      <c r="Z1" s="33"/>
      <c r="AA1" s="33"/>
      <c r="AB1" s="33"/>
      <c r="AC1" s="33"/>
    </row>
    <row r="2" spans="1:29">
      <c r="U2" s="33"/>
      <c r="V2" s="33"/>
      <c r="W2" s="33"/>
      <c r="X2" s="33"/>
      <c r="Y2" s="33"/>
      <c r="Z2" s="33"/>
      <c r="AA2" s="33"/>
      <c r="AB2" s="33"/>
      <c r="AC2" s="33"/>
    </row>
    <row r="3" spans="1:29">
      <c r="B3" t="s">
        <v>153</v>
      </c>
      <c r="H3" t="s">
        <v>160</v>
      </c>
    </row>
    <row r="4" spans="1:29">
      <c r="B4" s="11" t="s">
        <v>54</v>
      </c>
      <c r="C4" s="11" t="s">
        <v>168</v>
      </c>
      <c r="D4" s="11" t="s">
        <v>55</v>
      </c>
      <c r="E4" s="11" t="s">
        <v>169</v>
      </c>
      <c r="F4" s="32" t="s">
        <v>55</v>
      </c>
      <c r="G4" s="30"/>
      <c r="H4" s="11" t="s">
        <v>54</v>
      </c>
      <c r="I4" s="11" t="s">
        <v>168</v>
      </c>
      <c r="J4" s="11" t="s">
        <v>55</v>
      </c>
      <c r="K4" s="11" t="s">
        <v>169</v>
      </c>
      <c r="L4" s="32" t="s">
        <v>55</v>
      </c>
      <c r="N4" s="26" t="s">
        <v>154</v>
      </c>
    </row>
    <row r="5" spans="1:29">
      <c r="A5" t="s">
        <v>0</v>
      </c>
      <c r="B5" s="7" t="s">
        <v>177</v>
      </c>
      <c r="C5" s="12">
        <v>199537</v>
      </c>
      <c r="D5" s="13">
        <f>C5/C$14</f>
        <v>0.10667216233829066</v>
      </c>
      <c r="E5" s="12">
        <f>C5*1.125</f>
        <v>224479.125</v>
      </c>
      <c r="F5" s="13">
        <f>E5/E$14</f>
        <v>0.11401778530483656</v>
      </c>
      <c r="G5" s="12"/>
      <c r="H5" s="7" t="s">
        <v>177</v>
      </c>
      <c r="I5" s="12"/>
      <c r="J5" s="13"/>
      <c r="K5" s="12"/>
      <c r="L5" s="13"/>
      <c r="N5" s="28" t="s">
        <v>54</v>
      </c>
      <c r="O5" s="11" t="s">
        <v>168</v>
      </c>
      <c r="P5" s="11" t="s">
        <v>55</v>
      </c>
      <c r="Q5" s="11" t="s">
        <v>169</v>
      </c>
      <c r="R5" s="32" t="s">
        <v>55</v>
      </c>
    </row>
    <row r="6" spans="1:29">
      <c r="B6" s="8" t="s">
        <v>178</v>
      </c>
      <c r="C6" s="12">
        <v>243795</v>
      </c>
      <c r="D6" s="13">
        <f t="shared" ref="D6:F13" si="0">C6/C$14</f>
        <v>0.13033241863545894</v>
      </c>
      <c r="E6" s="12">
        <f t="shared" ref="E6:E8" si="1">C6*1.125</f>
        <v>274269.375</v>
      </c>
      <c r="F6" s="13">
        <f t="shared" si="0"/>
        <v>0.1393073263023531</v>
      </c>
      <c r="G6" s="12"/>
      <c r="H6" s="8" t="s">
        <v>178</v>
      </c>
      <c r="I6" s="12"/>
      <c r="J6" s="13"/>
      <c r="K6" s="12"/>
      <c r="L6" s="13"/>
      <c r="N6" s="27" t="s">
        <v>170</v>
      </c>
    </row>
    <row r="7" spans="1:29">
      <c r="B7" s="8" t="s">
        <v>61</v>
      </c>
      <c r="C7" s="12">
        <v>267945</v>
      </c>
      <c r="D7" s="13">
        <f t="shared" si="0"/>
        <v>0.1432429701645975</v>
      </c>
      <c r="E7" s="12">
        <f t="shared" si="1"/>
        <v>301438.125</v>
      </c>
      <c r="F7" s="13">
        <f t="shared" si="0"/>
        <v>0.15310691993717671</v>
      </c>
      <c r="G7" s="12"/>
      <c r="H7" s="8" t="s">
        <v>61</v>
      </c>
      <c r="I7" s="12"/>
      <c r="J7" s="13"/>
      <c r="K7" s="12"/>
      <c r="L7" s="13"/>
      <c r="N7" s="29" t="s">
        <v>172</v>
      </c>
    </row>
    <row r="8" spans="1:29">
      <c r="B8" s="9" t="s">
        <v>62</v>
      </c>
      <c r="C8" s="12">
        <v>255450</v>
      </c>
      <c r="D8" s="13">
        <f t="shared" si="0"/>
        <v>0.1365631630690867</v>
      </c>
      <c r="E8" s="12">
        <f t="shared" si="1"/>
        <v>287381.25</v>
      </c>
      <c r="F8" s="13">
        <f t="shared" si="0"/>
        <v>0.14596713018698537</v>
      </c>
      <c r="G8" s="12"/>
      <c r="H8" s="9" t="s">
        <v>62</v>
      </c>
      <c r="I8" s="12"/>
      <c r="J8" s="13"/>
      <c r="K8" s="12"/>
      <c r="L8" s="13"/>
      <c r="N8" s="8" t="s">
        <v>171</v>
      </c>
    </row>
    <row r="9" spans="1:29">
      <c r="B9" s="7" t="s">
        <v>162</v>
      </c>
      <c r="C9" s="12">
        <v>330739</v>
      </c>
      <c r="D9" s="13">
        <f t="shared" si="0"/>
        <v>0.17681254253398576</v>
      </c>
      <c r="E9" s="12">
        <f>C9*0.975</f>
        <v>322470.52499999997</v>
      </c>
      <c r="F9" s="13">
        <f t="shared" si="0"/>
        <v>0.16378972916340406</v>
      </c>
      <c r="G9" s="12"/>
      <c r="H9" s="7" t="s">
        <v>182</v>
      </c>
      <c r="I9" s="12"/>
      <c r="J9" s="13"/>
      <c r="K9" s="12"/>
      <c r="L9" s="13"/>
      <c r="N9" s="8" t="s">
        <v>173</v>
      </c>
    </row>
    <row r="10" spans="1:29">
      <c r="B10" s="8" t="s">
        <v>179</v>
      </c>
      <c r="C10" s="12">
        <v>482146</v>
      </c>
      <c r="D10" s="13">
        <f t="shared" si="0"/>
        <v>0.25775448354318992</v>
      </c>
      <c r="E10" s="12">
        <f t="shared" ref="E10:E13" si="2">C10*0.975</f>
        <v>470092.35</v>
      </c>
      <c r="F10" s="13">
        <f t="shared" si="0"/>
        <v>0.23877003545762254</v>
      </c>
      <c r="G10" s="12"/>
      <c r="H10" s="8" t="s">
        <v>183</v>
      </c>
      <c r="I10" s="12"/>
      <c r="J10" s="13"/>
      <c r="K10" s="12"/>
      <c r="L10" s="13"/>
      <c r="N10" s="8" t="s">
        <v>174</v>
      </c>
    </row>
    <row r="11" spans="1:29">
      <c r="B11" s="8" t="s">
        <v>157</v>
      </c>
      <c r="C11" s="12">
        <v>78860</v>
      </c>
      <c r="D11" s="13">
        <f t="shared" si="0"/>
        <v>4.2158430376309168E-2</v>
      </c>
      <c r="E11" s="12">
        <f t="shared" si="2"/>
        <v>76888.5</v>
      </c>
      <c r="F11" s="13">
        <f t="shared" si="0"/>
        <v>3.9053326163004803E-2</v>
      </c>
      <c r="G11" s="12"/>
      <c r="H11" s="8" t="s">
        <v>184</v>
      </c>
      <c r="I11" s="12"/>
      <c r="J11" s="13"/>
      <c r="K11" s="12"/>
      <c r="L11" s="13"/>
      <c r="N11" s="8" t="s">
        <v>175</v>
      </c>
    </row>
    <row r="12" spans="1:29">
      <c r="B12" s="9" t="s">
        <v>158</v>
      </c>
      <c r="C12" s="12">
        <v>10527</v>
      </c>
      <c r="D12" s="13">
        <f t="shared" si="0"/>
        <v>5.6277174305276005E-3</v>
      </c>
      <c r="E12" s="12">
        <f t="shared" si="2"/>
        <v>10263.824999999999</v>
      </c>
      <c r="F12" s="13">
        <f t="shared" si="0"/>
        <v>5.2132179117163517E-3</v>
      </c>
      <c r="G12" s="12"/>
      <c r="H12" s="9" t="s">
        <v>185</v>
      </c>
      <c r="I12" s="12"/>
      <c r="J12" s="13"/>
      <c r="K12" s="12"/>
      <c r="L12" s="13"/>
      <c r="N12" s="8" t="s">
        <v>176</v>
      </c>
    </row>
    <row r="13" spans="1:29">
      <c r="B13" s="7" t="s">
        <v>180</v>
      </c>
      <c r="C13" s="12">
        <v>1564</v>
      </c>
      <c r="D13" s="13">
        <f t="shared" si="0"/>
        <v>8.3611190855373491E-4</v>
      </c>
      <c r="E13" s="12">
        <f t="shared" si="2"/>
        <v>1524.8999999999999</v>
      </c>
      <c r="F13" s="13">
        <f t="shared" si="0"/>
        <v>7.7452957290057706E-4</v>
      </c>
      <c r="G13" s="12"/>
      <c r="H13" s="7" t="s">
        <v>186</v>
      </c>
      <c r="I13" s="12"/>
      <c r="J13" s="13"/>
      <c r="K13" s="12"/>
      <c r="L13" s="13"/>
      <c r="N13" s="8" t="s">
        <v>61</v>
      </c>
    </row>
    <row r="14" spans="1:29">
      <c r="B14" s="8" t="s">
        <v>104</v>
      </c>
      <c r="C14" s="12">
        <f>SUM(C5:C13)</f>
        <v>1870563</v>
      </c>
      <c r="D14" s="13">
        <v>1</v>
      </c>
      <c r="E14" s="12">
        <f>SUM(E5:E13)</f>
        <v>1968807.9749999999</v>
      </c>
      <c r="F14" s="13">
        <v>1</v>
      </c>
      <c r="G14" s="12"/>
      <c r="H14" s="7" t="s">
        <v>187</v>
      </c>
      <c r="I14" s="12"/>
      <c r="J14" s="13"/>
      <c r="K14" s="12"/>
      <c r="L14" s="13"/>
      <c r="N14" s="8" t="s">
        <v>62</v>
      </c>
    </row>
    <row r="15" spans="1:29">
      <c r="B15" s="8"/>
      <c r="C15" s="12"/>
      <c r="D15" s="13"/>
      <c r="E15" s="12"/>
      <c r="F15" s="13"/>
      <c r="G15" s="12"/>
      <c r="H15" s="7" t="s">
        <v>180</v>
      </c>
      <c r="I15" s="12"/>
      <c r="J15" s="13"/>
      <c r="K15" s="12"/>
      <c r="L15" s="13"/>
      <c r="N15" s="8" t="s">
        <v>181</v>
      </c>
    </row>
    <row r="16" spans="1:29">
      <c r="H16" s="8" t="s">
        <v>104</v>
      </c>
    </row>
    <row r="19" spans="1:4">
      <c r="A19" t="s">
        <v>1</v>
      </c>
      <c r="B19" s="12"/>
      <c r="C19" s="13"/>
      <c r="D19" s="12"/>
    </row>
    <row r="20" spans="1:4">
      <c r="B20" s="12"/>
      <c r="C20" s="13"/>
      <c r="D20" s="12"/>
    </row>
    <row r="21" spans="1:4">
      <c r="B21" s="12"/>
      <c r="C21" s="13"/>
      <c r="D21" s="12"/>
    </row>
    <row r="22" spans="1:4">
      <c r="B22" s="12"/>
      <c r="C22" s="13"/>
      <c r="D22" s="12"/>
    </row>
    <row r="23" spans="1:4">
      <c r="B23" s="12"/>
      <c r="C23" s="13"/>
      <c r="D23" s="12"/>
    </row>
    <row r="24" spans="1:4">
      <c r="B24" s="12"/>
      <c r="C24" s="13"/>
      <c r="D24" s="12"/>
    </row>
    <row r="25" spans="1:4">
      <c r="B25" s="12"/>
      <c r="C25" s="13"/>
      <c r="D25" s="12"/>
    </row>
    <row r="28" spans="1:4">
      <c r="A28" t="s">
        <v>2</v>
      </c>
      <c r="B28" s="12"/>
      <c r="C28" s="13"/>
      <c r="D28" s="12"/>
    </row>
    <row r="29" spans="1:4">
      <c r="B29" s="12"/>
      <c r="C29" s="13"/>
      <c r="D29" s="12"/>
    </row>
    <row r="30" spans="1:4">
      <c r="B30" s="12"/>
      <c r="C30" s="13"/>
      <c r="D30" s="12"/>
    </row>
    <row r="31" spans="1:4">
      <c r="B31" s="12"/>
      <c r="C31" s="13"/>
      <c r="D31" s="12"/>
    </row>
    <row r="32" spans="1:4">
      <c r="B32" s="12"/>
      <c r="C32" s="13"/>
      <c r="D32" s="12"/>
    </row>
    <row r="33" spans="1:4">
      <c r="B33" s="12"/>
      <c r="C33" s="13"/>
      <c r="D33" s="12"/>
    </row>
    <row r="34" spans="1:4">
      <c r="B34" s="12"/>
      <c r="C34" s="13"/>
      <c r="D34" s="12"/>
    </row>
    <row r="35" spans="1:4">
      <c r="B35" s="12"/>
      <c r="C35" s="13"/>
      <c r="D35" s="12"/>
    </row>
    <row r="36" spans="1:4">
      <c r="B36" s="12"/>
      <c r="C36" s="13"/>
      <c r="D36" s="12"/>
    </row>
    <row r="37" spans="1:4">
      <c r="B37" s="12"/>
      <c r="C37" s="13"/>
      <c r="D37" s="12"/>
    </row>
    <row r="38" spans="1:4">
      <c r="B38" s="12"/>
      <c r="C38" s="13"/>
      <c r="D38" s="12"/>
    </row>
    <row r="39" spans="1:4">
      <c r="B39" s="12"/>
      <c r="C39" s="13"/>
      <c r="D39" s="12"/>
    </row>
    <row r="40" spans="1:4">
      <c r="B40" s="12"/>
      <c r="C40" s="13"/>
      <c r="D40" s="12"/>
    </row>
    <row r="45" spans="1:4">
      <c r="A45" t="s">
        <v>3</v>
      </c>
    </row>
    <row r="46" spans="1:4">
      <c r="A46" t="s">
        <v>4</v>
      </c>
    </row>
    <row r="47" spans="1:4">
      <c r="A47" t="s">
        <v>5</v>
      </c>
    </row>
    <row r="48" spans="1:4">
      <c r="A48" t="s">
        <v>6</v>
      </c>
    </row>
    <row r="49" spans="1:1">
      <c r="A49" t="s">
        <v>7</v>
      </c>
    </row>
    <row r="50" spans="1:1">
      <c r="A50" t="s">
        <v>8</v>
      </c>
    </row>
    <row r="51" spans="1:1">
      <c r="A51" t="s">
        <v>9</v>
      </c>
    </row>
    <row r="52" spans="1:1">
      <c r="A52" t="s">
        <v>10</v>
      </c>
    </row>
    <row r="53" spans="1:1">
      <c r="A53" t="s">
        <v>11</v>
      </c>
    </row>
    <row r="54" spans="1:1">
      <c r="A54" t="s">
        <v>12</v>
      </c>
    </row>
    <row r="55" spans="1:1">
      <c r="A55" t="s">
        <v>13</v>
      </c>
    </row>
    <row r="56" spans="1:1">
      <c r="A56" t="s">
        <v>14</v>
      </c>
    </row>
    <row r="57" spans="1:1">
      <c r="A57" t="s">
        <v>15</v>
      </c>
    </row>
    <row r="58" spans="1:1">
      <c r="A58" t="s">
        <v>16</v>
      </c>
    </row>
    <row r="59" spans="1:1">
      <c r="A59" t="s">
        <v>17</v>
      </c>
    </row>
    <row r="60" spans="1:1">
      <c r="A60" t="s">
        <v>18</v>
      </c>
    </row>
    <row r="61" spans="1:1">
      <c r="A61" t="s">
        <v>19</v>
      </c>
    </row>
    <row r="62" spans="1:1">
      <c r="A62" t="s">
        <v>20</v>
      </c>
    </row>
    <row r="63" spans="1:1">
      <c r="A63" t="s">
        <v>21</v>
      </c>
    </row>
    <row r="64" spans="1:1">
      <c r="A64" t="s">
        <v>22</v>
      </c>
    </row>
    <row r="65" spans="1:1">
      <c r="A65" t="s">
        <v>23</v>
      </c>
    </row>
    <row r="66" spans="1:1">
      <c r="A66" t="s">
        <v>24</v>
      </c>
    </row>
    <row r="67" spans="1:1">
      <c r="A67" t="s">
        <v>25</v>
      </c>
    </row>
    <row r="68" spans="1:1">
      <c r="A68" t="s">
        <v>26</v>
      </c>
    </row>
    <row r="69" spans="1:1">
      <c r="A69" t="s">
        <v>27</v>
      </c>
    </row>
    <row r="70" spans="1:1">
      <c r="A70" t="s">
        <v>28</v>
      </c>
    </row>
    <row r="71" spans="1:1">
      <c r="A71" t="s">
        <v>29</v>
      </c>
    </row>
    <row r="72" spans="1:1">
      <c r="A72" t="s">
        <v>30</v>
      </c>
    </row>
    <row r="73" spans="1:1">
      <c r="A73" t="s">
        <v>31</v>
      </c>
    </row>
    <row r="74" spans="1:1">
      <c r="A74" t="s">
        <v>32</v>
      </c>
    </row>
    <row r="75" spans="1:1">
      <c r="A75" t="s">
        <v>33</v>
      </c>
    </row>
    <row r="76" spans="1:1">
      <c r="A76" t="s">
        <v>34</v>
      </c>
    </row>
    <row r="77" spans="1:1">
      <c r="A77" t="s">
        <v>35</v>
      </c>
    </row>
    <row r="78" spans="1:1">
      <c r="A78" t="s">
        <v>36</v>
      </c>
    </row>
    <row r="79" spans="1:1">
      <c r="A79" t="s">
        <v>37</v>
      </c>
    </row>
    <row r="80" spans="1:1">
      <c r="A80" t="s">
        <v>38</v>
      </c>
    </row>
    <row r="81" spans="1:1">
      <c r="A81" t="s">
        <v>39</v>
      </c>
    </row>
    <row r="82" spans="1:1">
      <c r="A82" t="s">
        <v>40</v>
      </c>
    </row>
    <row r="83" spans="1:1">
      <c r="A83" t="s">
        <v>41</v>
      </c>
    </row>
    <row r="84" spans="1:1">
      <c r="A84" t="s">
        <v>42</v>
      </c>
    </row>
    <row r="85" spans="1:1">
      <c r="A85" t="s">
        <v>43</v>
      </c>
    </row>
    <row r="86" spans="1:1">
      <c r="A86" t="s">
        <v>44</v>
      </c>
    </row>
    <row r="87" spans="1:1">
      <c r="A87" t="s">
        <v>45</v>
      </c>
    </row>
    <row r="88" spans="1:1">
      <c r="A88" t="s">
        <v>46</v>
      </c>
    </row>
    <row r="89" spans="1:1">
      <c r="A89" t="s">
        <v>47</v>
      </c>
    </row>
    <row r="90" spans="1:1">
      <c r="A90" t="s">
        <v>48</v>
      </c>
    </row>
    <row r="91" spans="1:1">
      <c r="A91" t="s">
        <v>49</v>
      </c>
    </row>
    <row r="92" spans="1:1">
      <c r="A92" t="s">
        <v>50</v>
      </c>
    </row>
    <row r="93" spans="1:1">
      <c r="A93" t="s">
        <v>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CC1FF-A32D-423E-8A65-C013B1E8FC53}">
  <dimension ref="A1:U40"/>
  <sheetViews>
    <sheetView tabSelected="1" workbookViewId="0">
      <selection activeCell="V7" sqref="V7"/>
    </sheetView>
  </sheetViews>
  <sheetFormatPr defaultRowHeight="14.5"/>
  <sheetData>
    <row r="1" spans="1:21">
      <c r="A1" s="26" t="s">
        <v>206</v>
      </c>
      <c r="B1" s="26"/>
      <c r="C1" s="26"/>
      <c r="D1" s="26"/>
      <c r="E1" s="26"/>
      <c r="F1" s="26"/>
      <c r="G1" s="26"/>
      <c r="H1" s="26"/>
      <c r="I1" s="26"/>
      <c r="J1" s="26"/>
      <c r="K1" s="26"/>
      <c r="L1" s="26"/>
      <c r="M1" s="26"/>
      <c r="N1" s="26"/>
      <c r="O1" s="26"/>
    </row>
    <row r="2" spans="1:21">
      <c r="A2" s="26" t="s">
        <v>196</v>
      </c>
      <c r="B2" s="26"/>
      <c r="C2" s="26"/>
      <c r="D2" s="26"/>
      <c r="E2" s="26"/>
      <c r="F2" s="26"/>
      <c r="G2" s="26"/>
      <c r="H2" s="26"/>
      <c r="I2" s="26"/>
      <c r="J2" s="26"/>
      <c r="K2" s="26"/>
      <c r="L2" s="26"/>
      <c r="M2" s="26"/>
      <c r="N2" s="26"/>
      <c r="O2" s="26"/>
    </row>
    <row r="5" spans="1:21">
      <c r="A5" s="34" t="s">
        <v>192</v>
      </c>
      <c r="B5" s="26"/>
      <c r="C5" s="26"/>
      <c r="D5" s="26"/>
      <c r="E5" s="26"/>
      <c r="F5" s="26"/>
      <c r="G5" s="26"/>
      <c r="H5" s="26"/>
      <c r="I5" s="26"/>
      <c r="J5" s="26"/>
      <c r="K5" s="26"/>
      <c r="L5" s="26"/>
      <c r="M5" s="26"/>
      <c r="N5" s="26"/>
      <c r="O5" s="26"/>
      <c r="P5" s="26"/>
      <c r="Q5" s="26"/>
      <c r="R5" s="26"/>
      <c r="S5" s="26"/>
      <c r="T5" s="26"/>
      <c r="U5" s="26"/>
    </row>
    <row r="6" spans="1:21">
      <c r="A6" s="26" t="s">
        <v>205</v>
      </c>
      <c r="B6" s="26"/>
      <c r="C6" s="26"/>
      <c r="D6" s="26"/>
      <c r="E6" s="26"/>
      <c r="F6" s="26"/>
      <c r="G6" s="26"/>
      <c r="H6" s="26"/>
      <c r="I6" s="26"/>
      <c r="J6" s="26"/>
      <c r="K6" s="26"/>
      <c r="L6" s="26"/>
      <c r="M6" s="26"/>
      <c r="N6" s="26"/>
      <c r="O6" s="26"/>
      <c r="P6" s="26"/>
      <c r="Q6" s="26"/>
      <c r="R6" s="26"/>
      <c r="S6" s="26"/>
      <c r="T6" s="26"/>
      <c r="U6" s="26"/>
    </row>
    <row r="7" spans="1:21">
      <c r="A7" s="26" t="s">
        <v>211</v>
      </c>
      <c r="B7" s="26"/>
      <c r="C7" s="26"/>
      <c r="D7" s="26"/>
      <c r="E7" s="26"/>
      <c r="F7" s="26"/>
      <c r="G7" s="26"/>
      <c r="H7" s="26"/>
      <c r="I7" s="26"/>
      <c r="J7" s="26"/>
      <c r="K7" s="26"/>
      <c r="L7" s="26"/>
      <c r="M7" s="26"/>
      <c r="N7" s="26"/>
      <c r="O7" s="26"/>
      <c r="P7" s="26"/>
      <c r="Q7" s="26"/>
      <c r="R7" s="26"/>
      <c r="S7" s="26"/>
      <c r="T7" s="26"/>
      <c r="U7" s="26"/>
    </row>
    <row r="8" spans="1:21">
      <c r="A8" s="26"/>
      <c r="B8" s="26"/>
      <c r="C8" s="26"/>
      <c r="D8" s="26"/>
      <c r="E8" s="26"/>
      <c r="F8" s="26"/>
      <c r="G8" s="26"/>
      <c r="H8" s="26"/>
      <c r="I8" s="26"/>
      <c r="J8" s="26"/>
      <c r="K8" s="26"/>
      <c r="L8" s="26"/>
      <c r="M8" s="26"/>
      <c r="N8" s="26"/>
      <c r="O8" s="26"/>
      <c r="P8" s="26"/>
      <c r="Q8" s="26"/>
      <c r="R8" s="26"/>
      <c r="S8" s="26"/>
      <c r="T8" s="26"/>
      <c r="U8" s="26"/>
    </row>
    <row r="9" spans="1:21">
      <c r="A9" s="26" t="s">
        <v>198</v>
      </c>
      <c r="B9" s="26"/>
      <c r="C9" s="26"/>
      <c r="D9" s="26"/>
      <c r="E9" s="26"/>
      <c r="F9" s="26"/>
      <c r="G9" s="26"/>
      <c r="H9" s="26"/>
      <c r="I9" s="26"/>
      <c r="J9" s="26"/>
      <c r="K9" s="26"/>
      <c r="L9" s="26"/>
      <c r="M9" s="26"/>
      <c r="N9" s="26"/>
      <c r="O9" s="26"/>
      <c r="P9" s="26"/>
      <c r="Q9" s="26"/>
      <c r="R9" s="26"/>
      <c r="S9" s="26"/>
      <c r="T9" s="26"/>
      <c r="U9" s="26"/>
    </row>
    <row r="10" spans="1:21">
      <c r="A10" s="26"/>
      <c r="B10" s="26"/>
      <c r="C10" s="26"/>
      <c r="D10" s="26"/>
      <c r="E10" s="26"/>
      <c r="F10" s="26"/>
      <c r="G10" s="26"/>
      <c r="H10" s="26"/>
      <c r="I10" s="26"/>
      <c r="J10" s="26"/>
      <c r="K10" s="26"/>
      <c r="L10" s="26"/>
      <c r="M10" s="26"/>
      <c r="N10" s="26"/>
      <c r="O10" s="26"/>
      <c r="P10" s="26"/>
      <c r="Q10" s="26"/>
      <c r="R10" s="26"/>
      <c r="S10" s="26"/>
      <c r="T10" s="26"/>
      <c r="U10" s="26"/>
    </row>
    <row r="11" spans="1:21">
      <c r="A11" s="26" t="s">
        <v>194</v>
      </c>
      <c r="B11" s="26"/>
      <c r="C11" s="26"/>
      <c r="D11" s="26"/>
      <c r="E11" s="26"/>
      <c r="F11" s="26"/>
      <c r="G11" s="26"/>
      <c r="H11" s="26"/>
      <c r="I11" s="26"/>
      <c r="J11" s="26"/>
      <c r="K11" s="26"/>
      <c r="L11" s="26"/>
      <c r="M11" s="26"/>
      <c r="N11" s="26"/>
      <c r="O11" s="26"/>
      <c r="P11" s="26"/>
      <c r="Q11" s="26"/>
      <c r="R11" s="26"/>
      <c r="S11" s="26"/>
      <c r="T11" s="26"/>
      <c r="U11" s="26"/>
    </row>
    <row r="12" spans="1:21">
      <c r="A12" s="26" t="s">
        <v>212</v>
      </c>
      <c r="B12" s="26"/>
      <c r="C12" s="26"/>
      <c r="D12" s="26"/>
      <c r="E12" s="26"/>
      <c r="F12" s="26"/>
      <c r="G12" s="26"/>
      <c r="H12" s="26"/>
      <c r="I12" s="26"/>
      <c r="J12" s="26"/>
      <c r="K12" s="26"/>
      <c r="L12" s="26"/>
      <c r="M12" s="26"/>
      <c r="N12" s="26"/>
      <c r="O12" s="26"/>
      <c r="P12" s="26"/>
      <c r="Q12" s="26"/>
      <c r="R12" s="26"/>
      <c r="S12" s="26"/>
      <c r="T12" s="26"/>
      <c r="U12" s="26"/>
    </row>
    <row r="13" spans="1:21">
      <c r="A13" s="26" t="s">
        <v>210</v>
      </c>
      <c r="B13" s="26"/>
      <c r="C13" s="26"/>
      <c r="D13" s="26"/>
      <c r="E13" s="26"/>
      <c r="F13" s="26"/>
      <c r="G13" s="26"/>
      <c r="H13" s="26"/>
      <c r="I13" s="26"/>
      <c r="J13" s="26"/>
      <c r="K13" s="26"/>
      <c r="L13" s="26"/>
      <c r="M13" s="26"/>
      <c r="N13" s="26"/>
      <c r="O13" s="26"/>
      <c r="P13" s="26"/>
      <c r="Q13" s="26"/>
      <c r="R13" s="26"/>
      <c r="S13" s="26"/>
      <c r="T13" s="26"/>
      <c r="U13" s="26"/>
    </row>
    <row r="14" spans="1:21">
      <c r="A14" s="26"/>
      <c r="B14" s="26"/>
      <c r="C14" s="26"/>
      <c r="D14" s="26"/>
      <c r="E14" s="26"/>
      <c r="F14" s="26"/>
      <c r="G14" s="26"/>
      <c r="H14" s="26"/>
      <c r="I14" s="26"/>
      <c r="J14" s="26"/>
      <c r="K14" s="26"/>
      <c r="L14" s="26"/>
      <c r="M14" s="26"/>
      <c r="N14" s="26"/>
      <c r="O14" s="26"/>
      <c r="P14" s="26"/>
      <c r="Q14" s="26"/>
      <c r="R14" s="26"/>
      <c r="S14" s="26"/>
      <c r="T14" s="26"/>
      <c r="U14" s="26"/>
    </row>
    <row r="15" spans="1:21">
      <c r="A15" s="26" t="s">
        <v>197</v>
      </c>
      <c r="B15" s="26"/>
      <c r="C15" s="26"/>
      <c r="D15" s="26"/>
      <c r="E15" s="26"/>
      <c r="F15" s="26"/>
      <c r="G15" s="26"/>
      <c r="H15" s="26"/>
      <c r="I15" s="26"/>
      <c r="J15" s="26"/>
      <c r="K15" s="26"/>
      <c r="L15" s="26"/>
      <c r="M15" s="26"/>
      <c r="N15" s="26"/>
      <c r="O15" s="26"/>
      <c r="P15" s="26"/>
      <c r="Q15" s="26"/>
      <c r="R15" s="26"/>
      <c r="S15" s="26"/>
      <c r="T15" s="26"/>
      <c r="U15" s="26"/>
    </row>
    <row r="16" spans="1:21">
      <c r="A16" s="26" t="s">
        <v>207</v>
      </c>
      <c r="B16" s="26"/>
      <c r="C16" s="26"/>
      <c r="D16" s="26"/>
      <c r="E16" s="26"/>
      <c r="F16" s="26"/>
      <c r="G16" s="26"/>
      <c r="H16" s="26"/>
      <c r="I16" s="26"/>
      <c r="J16" s="26"/>
      <c r="K16" s="26"/>
      <c r="L16" s="26"/>
      <c r="M16" s="26"/>
      <c r="N16" s="26"/>
      <c r="O16" s="26"/>
      <c r="P16" s="26"/>
      <c r="Q16" s="26"/>
      <c r="R16" s="26"/>
      <c r="S16" s="26"/>
      <c r="T16" s="26"/>
      <c r="U16" s="26"/>
    </row>
    <row r="17" spans="1:21">
      <c r="A17" s="26" t="s">
        <v>218</v>
      </c>
      <c r="B17" s="26"/>
      <c r="C17" s="26"/>
      <c r="D17" s="26"/>
      <c r="E17" s="26"/>
      <c r="F17" s="26"/>
      <c r="G17" s="26"/>
      <c r="H17" s="26"/>
      <c r="I17" s="26"/>
      <c r="J17" s="26"/>
      <c r="K17" s="26"/>
      <c r="L17" s="26"/>
      <c r="M17" s="26"/>
      <c r="N17" s="26"/>
      <c r="O17" s="26"/>
      <c r="P17" s="26"/>
      <c r="Q17" s="26"/>
      <c r="R17" s="26"/>
      <c r="S17" s="26"/>
      <c r="T17" s="26"/>
      <c r="U17" s="26"/>
    </row>
    <row r="18" spans="1:21">
      <c r="A18" s="26" t="s">
        <v>208</v>
      </c>
      <c r="B18" s="26"/>
      <c r="C18" s="26"/>
      <c r="D18" s="26"/>
      <c r="E18" s="26"/>
      <c r="F18" s="26"/>
      <c r="G18" s="26"/>
      <c r="H18" s="26"/>
      <c r="I18" s="26"/>
      <c r="J18" s="26"/>
      <c r="K18" s="26"/>
      <c r="L18" s="26"/>
      <c r="M18" s="26"/>
      <c r="N18" s="26"/>
      <c r="O18" s="26"/>
      <c r="P18" s="26"/>
      <c r="Q18" s="26"/>
      <c r="R18" s="26"/>
      <c r="S18" s="26"/>
      <c r="T18" s="26"/>
      <c r="U18" s="26"/>
    </row>
    <row r="19" spans="1:21">
      <c r="A19" s="26" t="s">
        <v>209</v>
      </c>
      <c r="B19" s="26"/>
      <c r="C19" s="26"/>
      <c r="D19" s="26"/>
      <c r="E19" s="26"/>
      <c r="F19" s="26"/>
      <c r="G19" s="26"/>
      <c r="H19" s="26"/>
      <c r="I19" s="26"/>
      <c r="J19" s="26"/>
      <c r="K19" s="26"/>
      <c r="L19" s="26"/>
      <c r="M19" s="26"/>
      <c r="N19" s="26"/>
      <c r="O19" s="26"/>
      <c r="P19" s="26"/>
      <c r="Q19" s="26"/>
      <c r="R19" s="26"/>
      <c r="S19" s="26"/>
      <c r="T19" s="26"/>
      <c r="U19" s="26"/>
    </row>
    <row r="20" spans="1:21">
      <c r="A20" s="26"/>
      <c r="B20" s="26"/>
      <c r="C20" s="26"/>
      <c r="D20" s="26"/>
      <c r="E20" s="26"/>
      <c r="F20" s="26"/>
      <c r="G20" s="26"/>
      <c r="H20" s="26"/>
      <c r="I20" s="26"/>
      <c r="J20" s="26"/>
      <c r="K20" s="26"/>
      <c r="L20" s="26"/>
      <c r="M20" s="26"/>
      <c r="N20" s="26"/>
      <c r="O20" s="26"/>
      <c r="P20" s="26"/>
      <c r="Q20" s="26"/>
      <c r="R20" s="26"/>
      <c r="S20" s="26"/>
      <c r="T20" s="26"/>
      <c r="U20" s="26"/>
    </row>
    <row r="21" spans="1:21">
      <c r="A21" s="26" t="s">
        <v>213</v>
      </c>
      <c r="B21" s="26"/>
      <c r="C21" s="26"/>
      <c r="D21" s="26"/>
      <c r="E21" s="26"/>
      <c r="F21" s="26"/>
      <c r="G21" s="26"/>
      <c r="H21" s="26"/>
      <c r="I21" s="26"/>
      <c r="J21" s="26"/>
      <c r="K21" s="26"/>
      <c r="L21" s="26"/>
      <c r="M21" s="26"/>
      <c r="N21" s="26"/>
      <c r="O21" s="26"/>
      <c r="P21" s="26"/>
      <c r="Q21" s="26"/>
      <c r="R21" s="26"/>
      <c r="S21" s="26"/>
      <c r="T21" s="26"/>
      <c r="U21" s="26"/>
    </row>
    <row r="22" spans="1:21">
      <c r="A22" s="26" t="s">
        <v>214</v>
      </c>
      <c r="B22" s="26"/>
      <c r="C22" s="26"/>
      <c r="D22" s="26"/>
      <c r="E22" s="26"/>
      <c r="F22" s="26"/>
      <c r="G22" s="26"/>
      <c r="H22" s="26"/>
      <c r="I22" s="26"/>
      <c r="J22" s="26"/>
      <c r="K22" s="26"/>
      <c r="L22" s="26"/>
      <c r="M22" s="26"/>
      <c r="N22" s="26"/>
      <c r="O22" s="26"/>
      <c r="P22" s="26"/>
      <c r="Q22" s="26"/>
      <c r="R22" s="26"/>
      <c r="S22" s="26"/>
      <c r="T22" s="26"/>
      <c r="U22" s="26"/>
    </row>
    <row r="25" spans="1:21">
      <c r="A25" s="34" t="s">
        <v>193</v>
      </c>
      <c r="B25" s="26"/>
      <c r="C25" s="26"/>
      <c r="D25" s="26"/>
      <c r="E25" s="26"/>
      <c r="F25" s="26"/>
      <c r="G25" s="26"/>
      <c r="H25" s="26"/>
      <c r="I25" s="26"/>
      <c r="J25" s="26"/>
      <c r="K25" s="26"/>
      <c r="L25" s="26"/>
      <c r="M25" s="26"/>
      <c r="N25" s="26"/>
      <c r="O25" s="26"/>
      <c r="P25" s="26"/>
      <c r="Q25" s="26"/>
      <c r="R25" s="26"/>
    </row>
    <row r="26" spans="1:21">
      <c r="A26" s="26" t="s">
        <v>189</v>
      </c>
      <c r="B26" s="26"/>
      <c r="C26" s="26"/>
      <c r="D26" s="26"/>
      <c r="E26" s="26"/>
      <c r="F26" s="26"/>
      <c r="G26" s="26"/>
      <c r="H26" s="26"/>
      <c r="I26" s="26"/>
      <c r="J26" s="26"/>
      <c r="K26" s="26"/>
      <c r="L26" s="26"/>
      <c r="M26" s="26"/>
      <c r="N26" s="26"/>
      <c r="O26" s="26"/>
      <c r="P26" s="26"/>
      <c r="Q26" s="26"/>
      <c r="R26" s="26"/>
    </row>
    <row r="27" spans="1:21">
      <c r="A27" s="26" t="s">
        <v>195</v>
      </c>
      <c r="B27" s="26"/>
      <c r="C27" s="26"/>
      <c r="D27" s="26"/>
      <c r="E27" s="26"/>
      <c r="F27" s="26"/>
      <c r="G27" s="26"/>
      <c r="H27" s="26"/>
      <c r="I27" s="26"/>
      <c r="J27" s="26"/>
      <c r="K27" s="26"/>
      <c r="L27" s="26"/>
      <c r="M27" s="26"/>
      <c r="N27" s="26"/>
      <c r="O27" s="26"/>
      <c r="P27" s="26"/>
      <c r="Q27" s="26"/>
      <c r="R27" s="26"/>
    </row>
    <row r="28" spans="1:21">
      <c r="A28" s="26"/>
      <c r="B28" s="26"/>
      <c r="C28" s="26"/>
      <c r="D28" s="26"/>
      <c r="E28" s="26"/>
      <c r="F28" s="26"/>
      <c r="G28" s="26"/>
      <c r="H28" s="26"/>
      <c r="I28" s="26"/>
      <c r="J28" s="26"/>
      <c r="K28" s="26"/>
      <c r="L28" s="26"/>
      <c r="M28" s="26"/>
      <c r="N28" s="26"/>
      <c r="O28" s="26"/>
      <c r="P28" s="26"/>
      <c r="Q28" s="26"/>
      <c r="R28" s="26"/>
    </row>
    <row r="29" spans="1:21">
      <c r="A29" s="26" t="s">
        <v>190</v>
      </c>
      <c r="B29" s="26"/>
      <c r="C29" s="26"/>
      <c r="D29" s="26"/>
      <c r="E29" s="26"/>
      <c r="F29" s="26"/>
      <c r="G29" s="26"/>
      <c r="H29" s="26"/>
      <c r="I29" s="26"/>
      <c r="J29" s="26"/>
      <c r="K29" s="26"/>
      <c r="L29" s="26"/>
      <c r="M29" s="26"/>
      <c r="N29" s="26"/>
      <c r="O29" s="26"/>
      <c r="P29" s="26"/>
      <c r="Q29" s="26"/>
      <c r="R29" s="26"/>
    </row>
    <row r="30" spans="1:21">
      <c r="A30" s="26"/>
      <c r="B30" s="26"/>
      <c r="C30" s="26"/>
      <c r="D30" s="26"/>
      <c r="E30" s="26"/>
      <c r="F30" s="26"/>
      <c r="G30" s="26"/>
      <c r="H30" s="26"/>
      <c r="I30" s="26"/>
      <c r="J30" s="26"/>
      <c r="K30" s="26"/>
      <c r="L30" s="26"/>
      <c r="M30" s="26"/>
      <c r="N30" s="26"/>
      <c r="O30" s="26"/>
      <c r="P30" s="26"/>
      <c r="Q30" s="26"/>
      <c r="R30" s="26"/>
    </row>
    <row r="31" spans="1:21">
      <c r="A31" s="26" t="s">
        <v>191</v>
      </c>
      <c r="B31" s="26"/>
      <c r="C31" s="26"/>
      <c r="D31" s="26"/>
      <c r="E31" s="26"/>
      <c r="F31" s="26"/>
      <c r="G31" s="26"/>
      <c r="H31" s="26"/>
      <c r="I31" s="26"/>
      <c r="J31" s="26"/>
      <c r="K31" s="26"/>
      <c r="L31" s="26"/>
      <c r="M31" s="26"/>
      <c r="N31" s="26"/>
      <c r="O31" s="26"/>
      <c r="P31" s="26"/>
      <c r="Q31" s="26"/>
      <c r="R31" s="26"/>
    </row>
    <row r="32" spans="1:21">
      <c r="A32" s="26"/>
      <c r="B32" s="26"/>
      <c r="C32" s="26"/>
      <c r="D32" s="26"/>
      <c r="E32" s="26"/>
      <c r="F32" s="26"/>
      <c r="G32" s="26"/>
      <c r="H32" s="26"/>
      <c r="I32" s="26"/>
      <c r="J32" s="26"/>
      <c r="K32" s="26"/>
      <c r="L32" s="26"/>
      <c r="M32" s="26"/>
      <c r="N32" s="26"/>
      <c r="O32" s="26"/>
      <c r="P32" s="26"/>
      <c r="Q32" s="26"/>
      <c r="R32" s="26"/>
    </row>
    <row r="33" spans="1:18">
      <c r="A33" s="26" t="s">
        <v>199</v>
      </c>
      <c r="B33" s="26"/>
      <c r="C33" s="26"/>
      <c r="D33" s="26"/>
      <c r="E33" s="26"/>
      <c r="F33" s="26"/>
      <c r="G33" s="26"/>
      <c r="H33" s="26"/>
      <c r="I33" s="26"/>
      <c r="J33" s="26"/>
      <c r="K33" s="26"/>
      <c r="L33" s="26"/>
      <c r="M33" s="26"/>
      <c r="N33" s="26"/>
      <c r="O33" s="26"/>
      <c r="P33" s="26"/>
      <c r="Q33" s="26"/>
      <c r="R33" s="26"/>
    </row>
    <row r="34" spans="1:18">
      <c r="A34" s="26" t="s">
        <v>200</v>
      </c>
      <c r="B34" s="26"/>
      <c r="C34" s="26"/>
      <c r="D34" s="26"/>
      <c r="E34" s="26"/>
      <c r="F34" s="26"/>
      <c r="G34" s="26"/>
      <c r="H34" s="26"/>
      <c r="I34" s="26"/>
      <c r="J34" s="26"/>
      <c r="K34" s="26"/>
      <c r="L34" s="26"/>
      <c r="M34" s="26"/>
      <c r="N34" s="26"/>
      <c r="O34" s="26"/>
      <c r="P34" s="26"/>
      <c r="Q34" s="26"/>
      <c r="R34" s="26"/>
    </row>
    <row r="35" spans="1:18">
      <c r="A35" s="26"/>
      <c r="B35" s="26"/>
      <c r="C35" s="26"/>
      <c r="D35" s="26"/>
      <c r="E35" s="26"/>
      <c r="F35" s="26"/>
      <c r="G35" s="26"/>
      <c r="H35" s="26"/>
      <c r="I35" s="26"/>
      <c r="J35" s="26"/>
      <c r="K35" s="26"/>
      <c r="L35" s="26"/>
      <c r="M35" s="26"/>
      <c r="N35" s="26"/>
      <c r="O35" s="26"/>
      <c r="P35" s="26"/>
      <c r="Q35" s="26"/>
      <c r="R35" s="26"/>
    </row>
    <row r="36" spans="1:18">
      <c r="A36" s="26" t="s">
        <v>151</v>
      </c>
      <c r="B36" s="26"/>
      <c r="C36" s="26"/>
      <c r="D36" s="26"/>
      <c r="E36" s="26"/>
      <c r="F36" s="26"/>
      <c r="G36" s="26"/>
      <c r="H36" s="26"/>
      <c r="I36" s="26"/>
      <c r="J36" s="26"/>
      <c r="K36" s="26"/>
      <c r="L36" s="26"/>
      <c r="M36" s="26"/>
      <c r="N36" s="26"/>
      <c r="O36" s="26"/>
      <c r="P36" s="26"/>
      <c r="Q36" s="26"/>
      <c r="R36" s="26"/>
    </row>
    <row r="38" spans="1:18">
      <c r="A38" s="34" t="s">
        <v>215</v>
      </c>
      <c r="B38" s="26"/>
      <c r="C38" s="26"/>
      <c r="D38" s="26"/>
      <c r="E38" s="26"/>
      <c r="F38" s="26"/>
      <c r="G38" s="26"/>
    </row>
    <row r="39" spans="1:18">
      <c r="A39" s="26" t="s">
        <v>216</v>
      </c>
      <c r="B39" s="26"/>
      <c r="C39" s="26"/>
      <c r="D39" s="26"/>
      <c r="E39" s="26"/>
      <c r="F39" s="26"/>
      <c r="G39" s="26"/>
    </row>
    <row r="40" spans="1:18">
      <c r="A40" s="26" t="s">
        <v>217</v>
      </c>
      <c r="B40" s="26"/>
      <c r="C40" s="26"/>
      <c r="D40" s="26"/>
      <c r="E40" s="26"/>
      <c r="F40" s="26"/>
      <c r="G40" s="26"/>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9A96-A4B3-4D32-8BC2-C4448A2A8E9D}">
  <dimension ref="A1:L89"/>
  <sheetViews>
    <sheetView workbookViewId="0">
      <selection activeCell="B1" sqref="B1:L1"/>
    </sheetView>
  </sheetViews>
  <sheetFormatPr defaultRowHeight="14.5"/>
  <cols>
    <col min="1" max="1" width="20.26953125" customWidth="1"/>
    <col min="2" max="2" width="10.26953125" customWidth="1"/>
    <col min="3" max="3" width="13.1796875" customWidth="1"/>
  </cols>
  <sheetData>
    <row r="1" spans="1:12">
      <c r="B1" s="33" t="s">
        <v>188</v>
      </c>
      <c r="C1" s="33"/>
      <c r="D1" s="33"/>
      <c r="E1" s="33"/>
      <c r="F1" s="33"/>
      <c r="G1" s="33"/>
      <c r="H1" s="33"/>
      <c r="I1" s="33"/>
      <c r="J1" s="33"/>
      <c r="K1" s="33"/>
      <c r="L1" s="33"/>
    </row>
    <row r="3" spans="1:12" ht="116">
      <c r="B3" s="2" t="s">
        <v>135</v>
      </c>
      <c r="C3" s="2" t="s">
        <v>53</v>
      </c>
      <c r="D3" s="2" t="s">
        <v>136</v>
      </c>
      <c r="E3" s="2" t="s">
        <v>138</v>
      </c>
      <c r="F3" s="2" t="s">
        <v>139</v>
      </c>
      <c r="G3" s="2" t="s">
        <v>201</v>
      </c>
      <c r="H3" s="2" t="s">
        <v>202</v>
      </c>
      <c r="I3" s="2" t="s">
        <v>203</v>
      </c>
      <c r="J3" s="2" t="s">
        <v>204</v>
      </c>
    </row>
    <row r="4" spans="1:12">
      <c r="B4">
        <v>2022</v>
      </c>
      <c r="C4">
        <v>2022</v>
      </c>
      <c r="D4">
        <v>2022</v>
      </c>
      <c r="E4">
        <v>2022</v>
      </c>
      <c r="F4">
        <v>2022</v>
      </c>
      <c r="G4">
        <v>2022</v>
      </c>
      <c r="H4">
        <v>2022</v>
      </c>
      <c r="I4">
        <v>2022</v>
      </c>
      <c r="J4">
        <v>2022</v>
      </c>
    </row>
    <row r="5" spans="1:12">
      <c r="A5" t="s">
        <v>0</v>
      </c>
      <c r="B5" s="5"/>
      <c r="C5" s="6">
        <f>DF!G3</f>
        <v>71500</v>
      </c>
    </row>
    <row r="6" spans="1:12">
      <c r="A6" t="s">
        <v>1</v>
      </c>
      <c r="B6" s="5"/>
      <c r="C6" s="6">
        <f>DF!G4</f>
        <v>96000</v>
      </c>
    </row>
    <row r="7" spans="1:12">
      <c r="A7" t="s">
        <v>2</v>
      </c>
      <c r="B7" s="5"/>
      <c r="C7" s="6">
        <f>DF!G5</f>
        <v>110750</v>
      </c>
    </row>
    <row r="8" spans="1:12">
      <c r="A8" t="s">
        <v>3</v>
      </c>
      <c r="B8" s="5"/>
      <c r="C8" s="6">
        <f>DF!G6</f>
        <v>64750</v>
      </c>
    </row>
    <row r="9" spans="1:12">
      <c r="A9" t="s">
        <v>4</v>
      </c>
      <c r="B9" s="5"/>
      <c r="C9" s="6">
        <f>DF!G7</f>
        <v>199750</v>
      </c>
    </row>
    <row r="10" spans="1:12">
      <c r="A10" t="s">
        <v>5</v>
      </c>
      <c r="B10" s="5"/>
      <c r="C10" s="6">
        <f>DF!G8</f>
        <v>145500</v>
      </c>
    </row>
    <row r="11" spans="1:12">
      <c r="A11" t="s">
        <v>6</v>
      </c>
      <c r="B11" s="5"/>
      <c r="C11" s="6">
        <f>DF!G9</f>
        <v>108000</v>
      </c>
    </row>
    <row r="12" spans="1:12">
      <c r="A12" t="s">
        <v>7</v>
      </c>
      <c r="B12" s="5"/>
      <c r="C12" s="6">
        <f>DF!G10</f>
        <v>83750</v>
      </c>
    </row>
    <row r="13" spans="1:12">
      <c r="A13" t="s">
        <v>8</v>
      </c>
      <c r="B13" s="5"/>
      <c r="C13" s="6">
        <f>DF!G11</f>
        <v>151500</v>
      </c>
    </row>
    <row r="14" spans="1:12">
      <c r="A14" t="s">
        <v>9</v>
      </c>
      <c r="B14" s="5"/>
      <c r="C14" s="6">
        <f>DF!G12</f>
        <v>102250</v>
      </c>
    </row>
    <row r="15" spans="1:12">
      <c r="A15" t="s">
        <v>10</v>
      </c>
      <c r="B15" s="5"/>
      <c r="C15" s="6">
        <f>DF!G13</f>
        <v>94000</v>
      </c>
    </row>
    <row r="16" spans="1:12">
      <c r="A16" t="s">
        <v>11</v>
      </c>
      <c r="B16" s="5"/>
      <c r="C16" s="6">
        <f>DF!G14</f>
        <v>178250</v>
      </c>
    </row>
    <row r="17" spans="1:3">
      <c r="A17" t="s">
        <v>12</v>
      </c>
      <c r="B17" s="5"/>
      <c r="C17" s="6">
        <f>DF!G15</f>
        <v>115000</v>
      </c>
    </row>
    <row r="18" spans="1:3">
      <c r="A18" t="s">
        <v>13</v>
      </c>
      <c r="B18" s="5"/>
      <c r="C18" s="6">
        <f>DF!G16</f>
        <v>73750</v>
      </c>
    </row>
    <row r="19" spans="1:3">
      <c r="A19" t="s">
        <v>14</v>
      </c>
      <c r="B19" s="5"/>
      <c r="C19" s="6">
        <f>DF!G17</f>
        <v>64500</v>
      </c>
    </row>
    <row r="20" spans="1:3">
      <c r="A20" t="s">
        <v>15</v>
      </c>
      <c r="B20" s="5"/>
      <c r="C20" s="6">
        <f>DF!G18</f>
        <v>59750</v>
      </c>
    </row>
    <row r="21" spans="1:3">
      <c r="A21" t="s">
        <v>16</v>
      </c>
      <c r="B21" s="5"/>
      <c r="C21" s="6">
        <f>DF!G19</f>
        <v>70500</v>
      </c>
    </row>
    <row r="22" spans="1:3">
      <c r="A22" t="s">
        <v>17</v>
      </c>
      <c r="B22" s="5"/>
      <c r="C22" s="6">
        <f>DF!G20</f>
        <v>64250</v>
      </c>
    </row>
    <row r="23" spans="1:3">
      <c r="A23" t="s">
        <v>18</v>
      </c>
      <c r="B23" s="5"/>
      <c r="C23" s="6">
        <f>DF!G21</f>
        <v>65000</v>
      </c>
    </row>
    <row r="24" spans="1:3">
      <c r="A24" t="s">
        <v>19</v>
      </c>
      <c r="B24" s="5"/>
      <c r="C24" s="6">
        <f>DF!G22</f>
        <v>97250</v>
      </c>
    </row>
    <row r="25" spans="1:3">
      <c r="A25" t="s">
        <v>20</v>
      </c>
      <c r="B25" s="5"/>
      <c r="C25" s="6">
        <f>DF!G23</f>
        <v>108250</v>
      </c>
    </row>
    <row r="26" spans="1:3">
      <c r="A26" t="s">
        <v>21</v>
      </c>
      <c r="B26" s="5"/>
      <c r="C26" s="6">
        <f>DF!G24</f>
        <v>160000</v>
      </c>
    </row>
    <row r="27" spans="1:3">
      <c r="A27" t="s">
        <v>22</v>
      </c>
      <c r="B27" s="5"/>
      <c r="C27" s="6">
        <f>DF!G25</f>
        <v>65000</v>
      </c>
    </row>
    <row r="28" spans="1:3">
      <c r="A28" t="s">
        <v>23</v>
      </c>
      <c r="B28" s="5"/>
      <c r="C28" s="6">
        <f>DF!G26</f>
        <v>88250</v>
      </c>
    </row>
    <row r="29" spans="1:3">
      <c r="A29" t="s">
        <v>24</v>
      </c>
      <c r="B29" s="5"/>
      <c r="C29" s="6">
        <f>DF!G27</f>
        <v>65750</v>
      </c>
    </row>
    <row r="30" spans="1:3">
      <c r="A30" t="s">
        <v>25</v>
      </c>
      <c r="B30" s="5"/>
      <c r="C30" s="6">
        <f>DF!G28</f>
        <v>66750</v>
      </c>
    </row>
    <row r="31" spans="1:3">
      <c r="A31" t="s">
        <v>26</v>
      </c>
      <c r="B31" s="5"/>
      <c r="C31" s="6">
        <f>DF!G29</f>
        <v>131750</v>
      </c>
    </row>
    <row r="32" spans="1:3">
      <c r="A32" t="s">
        <v>27</v>
      </c>
      <c r="B32" s="5"/>
      <c r="C32" s="6">
        <f>DF!G30</f>
        <v>74000</v>
      </c>
    </row>
    <row r="33" spans="1:3">
      <c r="A33" t="s">
        <v>28</v>
      </c>
      <c r="B33" s="5"/>
      <c r="C33" s="6">
        <f>DF!G31</f>
        <v>109250</v>
      </c>
    </row>
    <row r="34" spans="1:3">
      <c r="A34" t="s">
        <v>29</v>
      </c>
      <c r="B34" s="5"/>
      <c r="C34" s="6">
        <f>DF!G32</f>
        <v>117000</v>
      </c>
    </row>
    <row r="35" spans="1:3">
      <c r="A35" t="s">
        <v>30</v>
      </c>
      <c r="B35" s="5"/>
      <c r="C35" s="6">
        <f>DF!G33</f>
        <v>124500</v>
      </c>
    </row>
    <row r="36" spans="1:3">
      <c r="A36" t="s">
        <v>31</v>
      </c>
      <c r="B36" s="5"/>
      <c r="C36" s="6">
        <f>DF!G34</f>
        <v>88500</v>
      </c>
    </row>
    <row r="37" spans="1:3">
      <c r="A37" t="s">
        <v>32</v>
      </c>
      <c r="B37" s="5"/>
      <c r="C37" s="6">
        <f>DF!G35</f>
        <v>132750</v>
      </c>
    </row>
    <row r="38" spans="1:3">
      <c r="A38" t="s">
        <v>33</v>
      </c>
      <c r="B38" s="5"/>
      <c r="C38" s="6">
        <f>DF!G36</f>
        <v>94500</v>
      </c>
    </row>
    <row r="39" spans="1:3">
      <c r="A39" t="s">
        <v>34</v>
      </c>
      <c r="B39" s="5"/>
      <c r="C39" s="6">
        <f>DF!G37</f>
        <v>77000</v>
      </c>
    </row>
    <row r="40" spans="1:3">
      <c r="A40" t="s">
        <v>35</v>
      </c>
      <c r="B40" s="5"/>
      <c r="C40" s="6">
        <f>DF!G38</f>
        <v>62250</v>
      </c>
    </row>
    <row r="41" spans="1:3">
      <c r="A41" t="s">
        <v>36</v>
      </c>
      <c r="B41" s="5"/>
      <c r="C41" s="6">
        <f>DF!G39</f>
        <v>64000</v>
      </c>
    </row>
    <row r="42" spans="1:3">
      <c r="A42" t="s">
        <v>37</v>
      </c>
      <c r="B42" s="5"/>
      <c r="C42" s="6">
        <f>DF!G40</f>
        <v>127500</v>
      </c>
    </row>
    <row r="43" spans="1:3">
      <c r="A43" t="s">
        <v>38</v>
      </c>
      <c r="B43" s="5"/>
      <c r="C43" s="6">
        <f>DF!G41</f>
        <v>75000</v>
      </c>
    </row>
    <row r="44" spans="1:3">
      <c r="A44" t="s">
        <v>39</v>
      </c>
      <c r="B44" s="5"/>
      <c r="C44" s="6">
        <f>DF!G42</f>
        <v>117750</v>
      </c>
    </row>
    <row r="45" spans="1:3">
      <c r="A45" t="s">
        <v>40</v>
      </c>
      <c r="B45" s="5"/>
      <c r="C45" s="6">
        <f>DF!G43</f>
        <v>95250</v>
      </c>
    </row>
    <row r="46" spans="1:3">
      <c r="A46" t="s">
        <v>41</v>
      </c>
      <c r="B46" s="5"/>
      <c r="C46" s="6">
        <f>DF!G44</f>
        <v>83000</v>
      </c>
    </row>
    <row r="47" spans="1:3">
      <c r="A47" t="s">
        <v>42</v>
      </c>
      <c r="B47" s="5"/>
      <c r="C47" s="6">
        <f>DF!G45</f>
        <v>96250</v>
      </c>
    </row>
    <row r="48" spans="1:3">
      <c r="A48" t="s">
        <v>43</v>
      </c>
      <c r="B48" s="5"/>
      <c r="C48" s="6">
        <f>DF!G46</f>
        <v>90500</v>
      </c>
    </row>
    <row r="49" spans="1:3">
      <c r="A49" t="s">
        <v>44</v>
      </c>
      <c r="B49" s="5"/>
      <c r="C49" s="6">
        <f>DF!G47</f>
        <v>136250</v>
      </c>
    </row>
    <row r="50" spans="1:3">
      <c r="A50" t="s">
        <v>45</v>
      </c>
      <c r="B50" s="5"/>
      <c r="C50" s="6">
        <f>DF!G48</f>
        <v>97500</v>
      </c>
    </row>
    <row r="51" spans="1:3">
      <c r="A51" t="s">
        <v>46</v>
      </c>
      <c r="B51" s="5"/>
      <c r="C51" s="6">
        <f>DF!G49</f>
        <v>111250</v>
      </c>
    </row>
    <row r="52" spans="1:3">
      <c r="A52" t="s">
        <v>47</v>
      </c>
      <c r="B52" s="5"/>
      <c r="C52" s="6">
        <f>DF!G50</f>
        <v>155250</v>
      </c>
    </row>
    <row r="53" spans="1:3">
      <c r="A53" t="s">
        <v>48</v>
      </c>
      <c r="B53" s="5"/>
      <c r="C53" s="6">
        <f>DF!G51</f>
        <v>74250</v>
      </c>
    </row>
    <row r="54" spans="1:3">
      <c r="A54" t="s">
        <v>49</v>
      </c>
      <c r="B54" s="5"/>
      <c r="C54" s="6">
        <f>DF!G52</f>
        <v>76750</v>
      </c>
    </row>
    <row r="55" spans="1:3">
      <c r="A55" t="s">
        <v>50</v>
      </c>
      <c r="B55" s="5"/>
      <c r="C55" s="6">
        <f>DF!G53</f>
        <v>80750</v>
      </c>
    </row>
    <row r="56" spans="1:3">
      <c r="A56" t="s">
        <v>51</v>
      </c>
      <c r="B56" s="5"/>
      <c r="C56" s="6">
        <f>DF!G54</f>
        <v>102550</v>
      </c>
    </row>
    <row r="87" spans="1:1">
      <c r="A87" s="1"/>
    </row>
    <row r="88" spans="1:1">
      <c r="A88" s="1"/>
    </row>
    <row r="89" spans="1:1">
      <c r="A89"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2DC99-B6FA-4E03-8160-3526A9123CBB}">
  <dimension ref="A1:AF95"/>
  <sheetViews>
    <sheetView workbookViewId="0">
      <selection activeCell="B1" sqref="B1"/>
    </sheetView>
  </sheetViews>
  <sheetFormatPr defaultRowHeight="14.5"/>
  <cols>
    <col min="1" max="1" width="15.453125" customWidth="1"/>
    <col min="4" max="5" width="11" customWidth="1"/>
    <col min="6" max="7" width="14.26953125" customWidth="1"/>
    <col min="9" max="9" width="12.26953125" customWidth="1"/>
    <col min="10" max="10" width="13.54296875" customWidth="1"/>
    <col min="11" max="11" width="13.453125" customWidth="1"/>
    <col min="12" max="12" width="11.1796875" customWidth="1"/>
    <col min="13" max="13" width="13.1796875" customWidth="1"/>
    <col min="14" max="14" width="13.81640625" customWidth="1"/>
    <col min="15" max="15" width="13.453125" customWidth="1"/>
    <col min="16" max="17" width="13" customWidth="1"/>
    <col min="18" max="19" width="12.81640625" customWidth="1"/>
    <col min="20" max="20" width="13.453125" customWidth="1"/>
    <col min="21" max="21" width="13" customWidth="1"/>
    <col min="22" max="23" width="12.54296875" customWidth="1"/>
    <col min="24" max="24" width="11.1796875" customWidth="1"/>
    <col min="25" max="25" width="12.26953125" customWidth="1"/>
  </cols>
  <sheetData>
    <row r="1" spans="1:32">
      <c r="B1" s="33" t="s">
        <v>188</v>
      </c>
      <c r="C1" s="33"/>
      <c r="D1" s="33"/>
      <c r="E1" s="33"/>
      <c r="F1" s="33"/>
      <c r="G1" s="33"/>
      <c r="H1" s="33"/>
      <c r="I1" s="33"/>
    </row>
    <row r="2" spans="1:32">
      <c r="D2" t="s">
        <v>124</v>
      </c>
      <c r="E2" t="s">
        <v>124</v>
      </c>
      <c r="F2" t="s">
        <v>124</v>
      </c>
      <c r="G2" t="s">
        <v>124</v>
      </c>
      <c r="H2" t="s">
        <v>124</v>
      </c>
      <c r="I2" t="s">
        <v>124</v>
      </c>
      <c r="J2" t="s">
        <v>124</v>
      </c>
      <c r="K2" t="s">
        <v>124</v>
      </c>
      <c r="L2" t="s">
        <v>124</v>
      </c>
      <c r="M2" t="s">
        <v>124</v>
      </c>
      <c r="N2" t="s">
        <v>124</v>
      </c>
      <c r="O2" t="s">
        <v>124</v>
      </c>
      <c r="P2" t="s">
        <v>125</v>
      </c>
      <c r="Q2" t="s">
        <v>125</v>
      </c>
      <c r="R2" t="s">
        <v>126</v>
      </c>
      <c r="S2" t="s">
        <v>126</v>
      </c>
      <c r="T2" t="s">
        <v>127</v>
      </c>
      <c r="U2" t="s">
        <v>127</v>
      </c>
      <c r="V2" t="s">
        <v>128</v>
      </c>
      <c r="W2" t="s">
        <v>128</v>
      </c>
      <c r="X2" t="s">
        <v>133</v>
      </c>
      <c r="Y2" t="s">
        <v>133</v>
      </c>
    </row>
    <row r="3" spans="1:32" ht="142.5" customHeight="1">
      <c r="B3" s="2" t="s">
        <v>131</v>
      </c>
      <c r="C3" s="2" t="s">
        <v>123</v>
      </c>
      <c r="D3" s="14" t="s">
        <v>105</v>
      </c>
      <c r="E3" s="14" t="s">
        <v>105</v>
      </c>
      <c r="F3" s="14" t="s">
        <v>106</v>
      </c>
      <c r="G3" s="14" t="s">
        <v>106</v>
      </c>
      <c r="H3" s="14" t="s">
        <v>108</v>
      </c>
      <c r="I3" s="14" t="s">
        <v>108</v>
      </c>
      <c r="J3" s="14" t="s">
        <v>112</v>
      </c>
      <c r="K3" s="14" t="s">
        <v>112</v>
      </c>
      <c r="L3" s="14" t="s">
        <v>113</v>
      </c>
      <c r="M3" s="14" t="s">
        <v>113</v>
      </c>
      <c r="N3" s="14" t="s">
        <v>140</v>
      </c>
      <c r="O3" s="14" t="s">
        <v>140</v>
      </c>
      <c r="P3" s="14" t="s">
        <v>134</v>
      </c>
      <c r="Q3" s="14" t="s">
        <v>134</v>
      </c>
      <c r="R3" s="14" t="s">
        <v>129</v>
      </c>
      <c r="S3" s="14" t="s">
        <v>129</v>
      </c>
      <c r="T3" s="14" t="s">
        <v>130</v>
      </c>
      <c r="U3" s="14" t="s">
        <v>130</v>
      </c>
      <c r="V3" s="14" t="s">
        <v>121</v>
      </c>
      <c r="W3" s="14" t="s">
        <v>121</v>
      </c>
      <c r="X3" s="14" t="s">
        <v>122</v>
      </c>
      <c r="Y3" s="14" t="s">
        <v>122</v>
      </c>
    </row>
    <row r="4" spans="1:32" ht="142.5" customHeight="1">
      <c r="B4" s="2"/>
      <c r="C4" s="2"/>
      <c r="D4" s="2" t="s">
        <v>137</v>
      </c>
      <c r="E4" s="2" t="s">
        <v>132</v>
      </c>
      <c r="F4" s="2" t="s">
        <v>137</v>
      </c>
      <c r="G4" s="2" t="s">
        <v>132</v>
      </c>
      <c r="H4" s="2" t="s">
        <v>137</v>
      </c>
      <c r="I4" s="2" t="s">
        <v>132</v>
      </c>
      <c r="J4" s="2" t="s">
        <v>137</v>
      </c>
      <c r="K4" s="2" t="s">
        <v>132</v>
      </c>
      <c r="L4" s="2" t="s">
        <v>137</v>
      </c>
      <c r="M4" s="2" t="s">
        <v>132</v>
      </c>
      <c r="N4" s="2" t="s">
        <v>137</v>
      </c>
      <c r="O4" s="2" t="s">
        <v>132</v>
      </c>
      <c r="P4" s="2" t="s">
        <v>137</v>
      </c>
      <c r="Q4" s="2" t="s">
        <v>132</v>
      </c>
      <c r="R4" s="2" t="s">
        <v>137</v>
      </c>
      <c r="S4" s="2" t="s">
        <v>132</v>
      </c>
      <c r="T4" s="2" t="s">
        <v>137</v>
      </c>
      <c r="U4" s="2" t="s">
        <v>132</v>
      </c>
      <c r="V4" s="2" t="s">
        <v>137</v>
      </c>
      <c r="W4" s="2" t="s">
        <v>132</v>
      </c>
      <c r="X4" s="2" t="s">
        <v>137</v>
      </c>
      <c r="Y4" s="2" t="s">
        <v>132</v>
      </c>
    </row>
    <row r="5" spans="1:32" ht="15.5">
      <c r="A5" t="s">
        <v>0</v>
      </c>
      <c r="B5">
        <v>2023</v>
      </c>
      <c r="AA5" s="15" t="s">
        <v>141</v>
      </c>
      <c r="AB5" s="16"/>
      <c r="AC5" s="16"/>
      <c r="AD5" s="16"/>
      <c r="AE5" s="16"/>
      <c r="AF5" s="17"/>
    </row>
    <row r="6" spans="1:32" ht="15.5">
      <c r="B6">
        <f>B5-1</f>
        <v>2022</v>
      </c>
      <c r="AA6" s="24" t="s">
        <v>111</v>
      </c>
      <c r="AB6" s="18"/>
      <c r="AC6" s="18"/>
      <c r="AD6" s="18"/>
      <c r="AE6" s="18"/>
      <c r="AF6" s="19"/>
    </row>
    <row r="7" spans="1:32" ht="15.5">
      <c r="B7">
        <f t="shared" ref="B7:B16" si="0">B6-1</f>
        <v>2021</v>
      </c>
      <c r="AA7" s="20" t="s">
        <v>107</v>
      </c>
      <c r="AB7" s="18"/>
      <c r="AC7" s="18"/>
      <c r="AD7" s="18"/>
      <c r="AE7" s="18"/>
      <c r="AF7" s="19"/>
    </row>
    <row r="8" spans="1:32" ht="15.5">
      <c r="B8">
        <f t="shared" si="0"/>
        <v>2020</v>
      </c>
      <c r="AA8" s="20" t="s">
        <v>109</v>
      </c>
      <c r="AB8" s="18"/>
      <c r="AC8" s="18"/>
      <c r="AD8" s="18"/>
      <c r="AE8" s="18"/>
      <c r="AF8" s="19"/>
    </row>
    <row r="9" spans="1:32" ht="15.5">
      <c r="B9">
        <f t="shared" si="0"/>
        <v>2019</v>
      </c>
      <c r="AA9" s="20" t="s">
        <v>110</v>
      </c>
      <c r="AB9" s="18"/>
      <c r="AC9" s="18"/>
      <c r="AD9" s="18"/>
      <c r="AE9" s="18"/>
      <c r="AF9" s="19"/>
    </row>
    <row r="10" spans="1:32" ht="15.5">
      <c r="B10">
        <f t="shared" si="0"/>
        <v>2018</v>
      </c>
      <c r="AA10" s="20" t="s">
        <v>114</v>
      </c>
      <c r="AB10" s="18"/>
      <c r="AC10" s="18"/>
      <c r="AD10" s="18"/>
      <c r="AE10" s="18"/>
      <c r="AF10" s="19"/>
    </row>
    <row r="11" spans="1:32" ht="15.5">
      <c r="B11">
        <f t="shared" si="0"/>
        <v>2017</v>
      </c>
      <c r="AA11" s="20" t="s">
        <v>115</v>
      </c>
      <c r="AB11" s="18"/>
      <c r="AC11" s="18"/>
      <c r="AD11" s="18"/>
      <c r="AE11" s="18"/>
      <c r="AF11" s="19"/>
    </row>
    <row r="12" spans="1:32" ht="15.5">
      <c r="B12">
        <f t="shared" si="0"/>
        <v>2016</v>
      </c>
      <c r="AA12" s="20" t="s">
        <v>116</v>
      </c>
      <c r="AB12" s="18"/>
      <c r="AC12" s="18"/>
      <c r="AD12" s="18"/>
      <c r="AE12" s="18"/>
      <c r="AF12" s="19"/>
    </row>
    <row r="13" spans="1:32" ht="15.5">
      <c r="B13">
        <f t="shared" si="0"/>
        <v>2015</v>
      </c>
      <c r="AA13" s="20" t="s">
        <v>117</v>
      </c>
      <c r="AB13" s="18"/>
      <c r="AC13" s="18"/>
      <c r="AD13" s="18"/>
      <c r="AE13" s="18"/>
      <c r="AF13" s="19"/>
    </row>
    <row r="14" spans="1:32" ht="15.5">
      <c r="B14">
        <f t="shared" si="0"/>
        <v>2014</v>
      </c>
      <c r="AA14" s="20" t="s">
        <v>118</v>
      </c>
      <c r="AB14" s="18"/>
      <c r="AC14" s="18"/>
      <c r="AD14" s="18"/>
      <c r="AE14" s="18"/>
      <c r="AF14" s="19"/>
    </row>
    <row r="15" spans="1:32" ht="15.5">
      <c r="B15">
        <f t="shared" si="0"/>
        <v>2013</v>
      </c>
      <c r="AA15" s="20" t="s">
        <v>119</v>
      </c>
      <c r="AB15" s="18"/>
      <c r="AC15" s="18"/>
      <c r="AD15" s="18"/>
      <c r="AE15" s="18"/>
      <c r="AF15" s="19"/>
    </row>
    <row r="16" spans="1:32" ht="15.5">
      <c r="B16">
        <f t="shared" si="0"/>
        <v>2012</v>
      </c>
      <c r="AA16" s="21" t="s">
        <v>120</v>
      </c>
      <c r="AB16" s="22"/>
      <c r="AC16" s="22"/>
      <c r="AD16" s="22"/>
      <c r="AE16" s="22"/>
      <c r="AF16" s="23"/>
    </row>
    <row r="19" spans="1:2">
      <c r="A19" t="s">
        <v>1</v>
      </c>
      <c r="B19">
        <v>2023</v>
      </c>
    </row>
    <row r="20" spans="1:2">
      <c r="B20">
        <f>B19-1</f>
        <v>2022</v>
      </c>
    </row>
    <row r="21" spans="1:2">
      <c r="B21">
        <f t="shared" ref="B21:B30" si="1">B20-1</f>
        <v>2021</v>
      </c>
    </row>
    <row r="22" spans="1:2">
      <c r="B22">
        <f t="shared" si="1"/>
        <v>2020</v>
      </c>
    </row>
    <row r="23" spans="1:2">
      <c r="B23">
        <f t="shared" si="1"/>
        <v>2019</v>
      </c>
    </row>
    <row r="24" spans="1:2">
      <c r="B24">
        <f t="shared" si="1"/>
        <v>2018</v>
      </c>
    </row>
    <row r="25" spans="1:2">
      <c r="B25">
        <f t="shared" si="1"/>
        <v>2017</v>
      </c>
    </row>
    <row r="26" spans="1:2">
      <c r="B26">
        <f t="shared" si="1"/>
        <v>2016</v>
      </c>
    </row>
    <row r="27" spans="1:2">
      <c r="B27">
        <f t="shared" si="1"/>
        <v>2015</v>
      </c>
    </row>
    <row r="28" spans="1:2">
      <c r="B28">
        <f t="shared" si="1"/>
        <v>2014</v>
      </c>
    </row>
    <row r="29" spans="1:2">
      <c r="B29">
        <f t="shared" si="1"/>
        <v>2013</v>
      </c>
    </row>
    <row r="30" spans="1:2">
      <c r="B30">
        <f t="shared" si="1"/>
        <v>2012</v>
      </c>
    </row>
    <row r="33" spans="1:2">
      <c r="A33" t="s">
        <v>2</v>
      </c>
      <c r="B33">
        <v>2023</v>
      </c>
    </row>
    <row r="34" spans="1:2">
      <c r="B34">
        <f>B33-1</f>
        <v>2022</v>
      </c>
    </row>
    <row r="35" spans="1:2">
      <c r="B35">
        <f t="shared" ref="B35:B44" si="2">B34-1</f>
        <v>2021</v>
      </c>
    </row>
    <row r="36" spans="1:2">
      <c r="B36">
        <f t="shared" si="2"/>
        <v>2020</v>
      </c>
    </row>
    <row r="37" spans="1:2">
      <c r="B37">
        <f t="shared" si="2"/>
        <v>2019</v>
      </c>
    </row>
    <row r="38" spans="1:2">
      <c r="B38">
        <f t="shared" si="2"/>
        <v>2018</v>
      </c>
    </row>
    <row r="39" spans="1:2">
      <c r="B39">
        <f t="shared" si="2"/>
        <v>2017</v>
      </c>
    </row>
    <row r="40" spans="1:2">
      <c r="B40">
        <f t="shared" si="2"/>
        <v>2016</v>
      </c>
    </row>
    <row r="41" spans="1:2">
      <c r="B41">
        <f t="shared" si="2"/>
        <v>2015</v>
      </c>
    </row>
    <row r="42" spans="1:2">
      <c r="B42">
        <f t="shared" si="2"/>
        <v>2014</v>
      </c>
    </row>
    <row r="43" spans="1:2">
      <c r="B43">
        <f t="shared" si="2"/>
        <v>2013</v>
      </c>
    </row>
    <row r="44" spans="1:2">
      <c r="B44">
        <f t="shared" si="2"/>
        <v>2012</v>
      </c>
    </row>
    <row r="46" spans="1:2">
      <c r="A46" t="s">
        <v>142</v>
      </c>
    </row>
    <row r="47" spans="1:2">
      <c r="A47" t="s">
        <v>3</v>
      </c>
    </row>
    <row r="48" spans="1:2">
      <c r="A48" t="s">
        <v>4</v>
      </c>
    </row>
    <row r="49" spans="1:1">
      <c r="A49" t="s">
        <v>5</v>
      </c>
    </row>
    <row r="50" spans="1:1">
      <c r="A50" t="s">
        <v>6</v>
      </c>
    </row>
    <row r="51" spans="1:1">
      <c r="A51" t="s">
        <v>7</v>
      </c>
    </row>
    <row r="52" spans="1:1">
      <c r="A52" t="s">
        <v>8</v>
      </c>
    </row>
    <row r="53" spans="1:1">
      <c r="A53" t="s">
        <v>9</v>
      </c>
    </row>
    <row r="54" spans="1:1">
      <c r="A54" t="s">
        <v>10</v>
      </c>
    </row>
    <row r="55" spans="1:1">
      <c r="A55" t="s">
        <v>11</v>
      </c>
    </row>
    <row r="56" spans="1:1">
      <c r="A56" t="s">
        <v>12</v>
      </c>
    </row>
    <row r="57" spans="1:1">
      <c r="A57" t="s">
        <v>13</v>
      </c>
    </row>
    <row r="58" spans="1:1">
      <c r="A58" t="s">
        <v>14</v>
      </c>
    </row>
    <row r="59" spans="1:1">
      <c r="A59" t="s">
        <v>15</v>
      </c>
    </row>
    <row r="60" spans="1:1">
      <c r="A60" t="s">
        <v>16</v>
      </c>
    </row>
    <row r="61" spans="1:1">
      <c r="A61" t="s">
        <v>17</v>
      </c>
    </row>
    <row r="62" spans="1:1">
      <c r="A62" t="s">
        <v>18</v>
      </c>
    </row>
    <row r="63" spans="1:1">
      <c r="A63" t="s">
        <v>19</v>
      </c>
    </row>
    <row r="64" spans="1:1">
      <c r="A64" t="s">
        <v>20</v>
      </c>
    </row>
    <row r="65" spans="1:1">
      <c r="A65" t="s">
        <v>21</v>
      </c>
    </row>
    <row r="66" spans="1:1">
      <c r="A66" t="s">
        <v>22</v>
      </c>
    </row>
    <row r="67" spans="1:1">
      <c r="A67" t="s">
        <v>23</v>
      </c>
    </row>
    <row r="68" spans="1:1">
      <c r="A68" t="s">
        <v>24</v>
      </c>
    </row>
    <row r="69" spans="1:1">
      <c r="A69" t="s">
        <v>25</v>
      </c>
    </row>
    <row r="70" spans="1:1">
      <c r="A70" t="s">
        <v>26</v>
      </c>
    </row>
    <row r="71" spans="1:1">
      <c r="A71" t="s">
        <v>27</v>
      </c>
    </row>
    <row r="72" spans="1:1">
      <c r="A72" t="s">
        <v>28</v>
      </c>
    </row>
    <row r="73" spans="1:1">
      <c r="A73" t="s">
        <v>29</v>
      </c>
    </row>
    <row r="74" spans="1:1">
      <c r="A74" t="s">
        <v>30</v>
      </c>
    </row>
    <row r="75" spans="1:1">
      <c r="A75" t="s">
        <v>31</v>
      </c>
    </row>
    <row r="76" spans="1:1">
      <c r="A76" t="s">
        <v>32</v>
      </c>
    </row>
    <row r="77" spans="1:1">
      <c r="A77" t="s">
        <v>33</v>
      </c>
    </row>
    <row r="78" spans="1:1">
      <c r="A78" t="s">
        <v>34</v>
      </c>
    </row>
    <row r="79" spans="1:1">
      <c r="A79" t="s">
        <v>35</v>
      </c>
    </row>
    <row r="80" spans="1:1">
      <c r="A80" t="s">
        <v>36</v>
      </c>
    </row>
    <row r="81" spans="1:1">
      <c r="A81" t="s">
        <v>37</v>
      </c>
    </row>
    <row r="82" spans="1:1">
      <c r="A82" t="s">
        <v>38</v>
      </c>
    </row>
    <row r="83" spans="1:1">
      <c r="A83" t="s">
        <v>39</v>
      </c>
    </row>
    <row r="84" spans="1:1">
      <c r="A84" t="s">
        <v>40</v>
      </c>
    </row>
    <row r="85" spans="1:1">
      <c r="A85" t="s">
        <v>41</v>
      </c>
    </row>
    <row r="86" spans="1:1">
      <c r="A86" t="s">
        <v>42</v>
      </c>
    </row>
    <row r="87" spans="1:1">
      <c r="A87" t="s">
        <v>43</v>
      </c>
    </row>
    <row r="88" spans="1:1">
      <c r="A88" t="s">
        <v>44</v>
      </c>
    </row>
    <row r="89" spans="1:1">
      <c r="A89" t="s">
        <v>45</v>
      </c>
    </row>
    <row r="90" spans="1:1">
      <c r="A90" t="s">
        <v>46</v>
      </c>
    </row>
    <row r="91" spans="1:1">
      <c r="A91" t="s">
        <v>47</v>
      </c>
    </row>
    <row r="92" spans="1:1">
      <c r="A92" t="s">
        <v>48</v>
      </c>
    </row>
    <row r="93" spans="1:1">
      <c r="A93" t="s">
        <v>49</v>
      </c>
    </row>
    <row r="94" spans="1:1">
      <c r="A94" t="s">
        <v>50</v>
      </c>
    </row>
    <row r="95" spans="1:1">
      <c r="A95" t="s">
        <v>51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B24B9-0EC0-4BD9-B47A-FE544EA2418A}">
  <dimension ref="A1:L94"/>
  <sheetViews>
    <sheetView workbookViewId="0">
      <selection activeCell="F2" sqref="F2"/>
    </sheetView>
  </sheetViews>
  <sheetFormatPr defaultRowHeight="14.5"/>
  <cols>
    <col min="1" max="1" width="15.453125" customWidth="1"/>
    <col min="2" max="2" width="10.54296875" customWidth="1"/>
    <col min="5" max="5" width="15.81640625" customWidth="1"/>
    <col min="6" max="6" width="14.7265625" customWidth="1"/>
    <col min="9" max="9" width="10.453125" customWidth="1"/>
    <col min="10" max="10" width="10.7265625" customWidth="1"/>
    <col min="12" max="12" width="29.81640625" customWidth="1"/>
  </cols>
  <sheetData>
    <row r="1" spans="1:12">
      <c r="B1" s="33" t="s">
        <v>188</v>
      </c>
      <c r="C1" s="33"/>
      <c r="D1" s="33"/>
      <c r="E1" s="33"/>
      <c r="F1" s="33"/>
      <c r="G1" s="33"/>
      <c r="H1" s="33"/>
      <c r="I1" s="33"/>
      <c r="J1" s="33"/>
    </row>
    <row r="2" spans="1:12" ht="142.5" customHeight="1">
      <c r="B2" s="2" t="s">
        <v>152</v>
      </c>
      <c r="C2" s="2"/>
      <c r="D2" s="2"/>
      <c r="E2" s="2"/>
      <c r="F2" s="2"/>
      <c r="G2" s="2"/>
      <c r="H2" s="2"/>
      <c r="I2" s="2"/>
      <c r="J2" s="2"/>
      <c r="K2" s="2"/>
      <c r="L2" s="2" t="s">
        <v>151</v>
      </c>
    </row>
    <row r="3" spans="1:12" ht="142.5" customHeight="1">
      <c r="B3" s="2"/>
      <c r="C3" s="2" t="s">
        <v>143</v>
      </c>
      <c r="D3" s="2" t="s">
        <v>144</v>
      </c>
      <c r="E3" s="2" t="s">
        <v>145</v>
      </c>
      <c r="F3" s="2" t="s">
        <v>146</v>
      </c>
      <c r="G3" s="2" t="s">
        <v>147</v>
      </c>
      <c r="H3" s="2" t="s">
        <v>148</v>
      </c>
      <c r="I3" s="2" t="s">
        <v>149</v>
      </c>
      <c r="J3" s="2" t="s">
        <v>150</v>
      </c>
      <c r="K3" s="2"/>
    </row>
    <row r="4" spans="1:12">
      <c r="A4" t="s">
        <v>0</v>
      </c>
      <c r="B4">
        <v>2023</v>
      </c>
    </row>
    <row r="5" spans="1:12">
      <c r="B5">
        <f>B4-1</f>
        <v>2022</v>
      </c>
    </row>
    <row r="6" spans="1:12">
      <c r="B6">
        <f t="shared" ref="B6:B15" si="0">B5-1</f>
        <v>2021</v>
      </c>
    </row>
    <row r="7" spans="1:12">
      <c r="B7">
        <f t="shared" si="0"/>
        <v>2020</v>
      </c>
    </row>
    <row r="8" spans="1:12">
      <c r="B8">
        <f t="shared" si="0"/>
        <v>2019</v>
      </c>
    </row>
    <row r="9" spans="1:12">
      <c r="B9">
        <f t="shared" si="0"/>
        <v>2018</v>
      </c>
    </row>
    <row r="10" spans="1:12">
      <c r="B10">
        <f t="shared" si="0"/>
        <v>2017</v>
      </c>
    </row>
    <row r="11" spans="1:12">
      <c r="B11">
        <f t="shared" si="0"/>
        <v>2016</v>
      </c>
    </row>
    <row r="12" spans="1:12">
      <c r="B12">
        <f t="shared" si="0"/>
        <v>2015</v>
      </c>
    </row>
    <row r="13" spans="1:12">
      <c r="B13">
        <f t="shared" si="0"/>
        <v>2014</v>
      </c>
    </row>
    <row r="14" spans="1:12">
      <c r="B14">
        <f t="shared" si="0"/>
        <v>2013</v>
      </c>
    </row>
    <row r="15" spans="1:12">
      <c r="B15">
        <f t="shared" si="0"/>
        <v>2012</v>
      </c>
    </row>
    <row r="18" spans="1:2">
      <c r="A18" t="s">
        <v>1</v>
      </c>
      <c r="B18">
        <v>2023</v>
      </c>
    </row>
    <row r="19" spans="1:2">
      <c r="B19">
        <f>B18-1</f>
        <v>2022</v>
      </c>
    </row>
    <row r="20" spans="1:2">
      <c r="B20">
        <f t="shared" ref="B20:B29" si="1">B19-1</f>
        <v>2021</v>
      </c>
    </row>
    <row r="21" spans="1:2">
      <c r="B21">
        <f t="shared" si="1"/>
        <v>2020</v>
      </c>
    </row>
    <row r="22" spans="1:2">
      <c r="B22">
        <f t="shared" si="1"/>
        <v>2019</v>
      </c>
    </row>
    <row r="23" spans="1:2">
      <c r="B23">
        <f t="shared" si="1"/>
        <v>2018</v>
      </c>
    </row>
    <row r="24" spans="1:2">
      <c r="B24">
        <f t="shared" si="1"/>
        <v>2017</v>
      </c>
    </row>
    <row r="25" spans="1:2">
      <c r="B25">
        <f t="shared" si="1"/>
        <v>2016</v>
      </c>
    </row>
    <row r="26" spans="1:2">
      <c r="B26">
        <f t="shared" si="1"/>
        <v>2015</v>
      </c>
    </row>
    <row r="27" spans="1:2">
      <c r="B27">
        <f t="shared" si="1"/>
        <v>2014</v>
      </c>
    </row>
    <row r="28" spans="1:2">
      <c r="B28">
        <f t="shared" si="1"/>
        <v>2013</v>
      </c>
    </row>
    <row r="29" spans="1:2">
      <c r="B29">
        <f t="shared" si="1"/>
        <v>2012</v>
      </c>
    </row>
    <row r="32" spans="1:2">
      <c r="A32" t="s">
        <v>2</v>
      </c>
      <c r="B32">
        <v>2023</v>
      </c>
    </row>
    <row r="33" spans="1:2">
      <c r="B33">
        <f>B32-1</f>
        <v>2022</v>
      </c>
    </row>
    <row r="34" spans="1:2">
      <c r="B34">
        <f t="shared" ref="B34:B43" si="2">B33-1</f>
        <v>2021</v>
      </c>
    </row>
    <row r="35" spans="1:2">
      <c r="B35">
        <f t="shared" si="2"/>
        <v>2020</v>
      </c>
    </row>
    <row r="36" spans="1:2">
      <c r="B36">
        <f t="shared" si="2"/>
        <v>2019</v>
      </c>
    </row>
    <row r="37" spans="1:2">
      <c r="B37">
        <f t="shared" si="2"/>
        <v>2018</v>
      </c>
    </row>
    <row r="38" spans="1:2">
      <c r="B38">
        <f t="shared" si="2"/>
        <v>2017</v>
      </c>
    </row>
    <row r="39" spans="1:2">
      <c r="B39">
        <f t="shared" si="2"/>
        <v>2016</v>
      </c>
    </row>
    <row r="40" spans="1:2">
      <c r="B40">
        <f t="shared" si="2"/>
        <v>2015</v>
      </c>
    </row>
    <row r="41" spans="1:2">
      <c r="B41">
        <f t="shared" si="2"/>
        <v>2014</v>
      </c>
    </row>
    <row r="42" spans="1:2">
      <c r="B42">
        <f t="shared" si="2"/>
        <v>2013</v>
      </c>
    </row>
    <row r="43" spans="1:2">
      <c r="B43">
        <f t="shared" si="2"/>
        <v>2012</v>
      </c>
    </row>
    <row r="45" spans="1:2">
      <c r="A45" t="s">
        <v>142</v>
      </c>
    </row>
    <row r="46" spans="1:2">
      <c r="A46" t="s">
        <v>3</v>
      </c>
    </row>
    <row r="47" spans="1:2">
      <c r="A47" t="s">
        <v>4</v>
      </c>
    </row>
    <row r="48" spans="1:2">
      <c r="A48" t="s">
        <v>5</v>
      </c>
    </row>
    <row r="49" spans="1:1">
      <c r="A49" t="s">
        <v>6</v>
      </c>
    </row>
    <row r="50" spans="1:1">
      <c r="A50" t="s">
        <v>7</v>
      </c>
    </row>
    <row r="51" spans="1:1">
      <c r="A51" t="s">
        <v>8</v>
      </c>
    </row>
    <row r="52" spans="1:1">
      <c r="A52" t="s">
        <v>9</v>
      </c>
    </row>
    <row r="53" spans="1:1">
      <c r="A53" t="s">
        <v>10</v>
      </c>
    </row>
    <row r="54" spans="1:1">
      <c r="A54" t="s">
        <v>11</v>
      </c>
    </row>
    <row r="55" spans="1:1">
      <c r="A55" t="s">
        <v>12</v>
      </c>
    </row>
    <row r="56" spans="1:1">
      <c r="A56" t="s">
        <v>13</v>
      </c>
    </row>
    <row r="57" spans="1:1">
      <c r="A57" t="s">
        <v>14</v>
      </c>
    </row>
    <row r="58" spans="1:1">
      <c r="A58" t="s">
        <v>15</v>
      </c>
    </row>
    <row r="59" spans="1:1">
      <c r="A59" t="s">
        <v>16</v>
      </c>
    </row>
    <row r="60" spans="1:1">
      <c r="A60" t="s">
        <v>17</v>
      </c>
    </row>
    <row r="61" spans="1:1">
      <c r="A61" t="s">
        <v>18</v>
      </c>
    </row>
    <row r="62" spans="1:1">
      <c r="A62" t="s">
        <v>19</v>
      </c>
    </row>
    <row r="63" spans="1:1">
      <c r="A63" t="s">
        <v>20</v>
      </c>
    </row>
    <row r="64" spans="1:1">
      <c r="A64" t="s">
        <v>21</v>
      </c>
    </row>
    <row r="65" spans="1:1">
      <c r="A65" t="s">
        <v>22</v>
      </c>
    </row>
    <row r="66" spans="1:1">
      <c r="A66" t="s">
        <v>23</v>
      </c>
    </row>
    <row r="67" spans="1:1">
      <c r="A67" t="s">
        <v>24</v>
      </c>
    </row>
    <row r="68" spans="1:1">
      <c r="A68" t="s">
        <v>25</v>
      </c>
    </row>
    <row r="69" spans="1:1">
      <c r="A69" t="s">
        <v>26</v>
      </c>
    </row>
    <row r="70" spans="1:1">
      <c r="A70" t="s">
        <v>27</v>
      </c>
    </row>
    <row r="71" spans="1:1">
      <c r="A71" t="s">
        <v>28</v>
      </c>
    </row>
    <row r="72" spans="1:1">
      <c r="A72" t="s">
        <v>29</v>
      </c>
    </row>
    <row r="73" spans="1:1">
      <c r="A73" t="s">
        <v>30</v>
      </c>
    </row>
    <row r="74" spans="1:1">
      <c r="A74" t="s">
        <v>31</v>
      </c>
    </row>
    <row r="75" spans="1:1">
      <c r="A75" t="s">
        <v>32</v>
      </c>
    </row>
    <row r="76" spans="1:1">
      <c r="A76" t="s">
        <v>33</v>
      </c>
    </row>
    <row r="77" spans="1:1">
      <c r="A77" t="s">
        <v>34</v>
      </c>
    </row>
    <row r="78" spans="1:1">
      <c r="A78" t="s">
        <v>35</v>
      </c>
    </row>
    <row r="79" spans="1:1">
      <c r="A79" t="s">
        <v>36</v>
      </c>
    </row>
    <row r="80" spans="1:1">
      <c r="A80" t="s">
        <v>37</v>
      </c>
    </row>
    <row r="81" spans="1:1">
      <c r="A81" t="s">
        <v>38</v>
      </c>
    </row>
    <row r="82" spans="1:1">
      <c r="A82" t="s">
        <v>39</v>
      </c>
    </row>
    <row r="83" spans="1:1">
      <c r="A83" t="s">
        <v>40</v>
      </c>
    </row>
    <row r="84" spans="1:1">
      <c r="A84" t="s">
        <v>41</v>
      </c>
    </row>
    <row r="85" spans="1:1">
      <c r="A85" t="s">
        <v>42</v>
      </c>
    </row>
    <row r="86" spans="1:1">
      <c r="A86" t="s">
        <v>43</v>
      </c>
    </row>
    <row r="87" spans="1:1">
      <c r="A87" t="s">
        <v>44</v>
      </c>
    </row>
    <row r="88" spans="1:1">
      <c r="A88" t="s">
        <v>45</v>
      </c>
    </row>
    <row r="89" spans="1:1">
      <c r="A89" t="s">
        <v>46</v>
      </c>
    </row>
    <row r="90" spans="1:1">
      <c r="A90" t="s">
        <v>47</v>
      </c>
    </row>
    <row r="91" spans="1:1">
      <c r="A91" t="s">
        <v>48</v>
      </c>
    </row>
    <row r="92" spans="1:1">
      <c r="A92" t="s">
        <v>49</v>
      </c>
    </row>
    <row r="93" spans="1:1">
      <c r="A93" t="s">
        <v>50</v>
      </c>
    </row>
    <row r="94" spans="1:1">
      <c r="A9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C5154-90B4-4818-8C87-98F29E9AD7C6}">
  <dimension ref="A1:K87"/>
  <sheetViews>
    <sheetView workbookViewId="0">
      <selection activeCell="U24" sqref="U24"/>
    </sheetView>
  </sheetViews>
  <sheetFormatPr defaultRowHeight="14.5"/>
  <cols>
    <col min="1" max="1" width="20.26953125" customWidth="1"/>
    <col min="7" max="7" width="13.1796875" customWidth="1"/>
    <col min="8" max="11" width="11.54296875" bestFit="1" customWidth="1"/>
  </cols>
  <sheetData>
    <row r="1" spans="1:11" ht="43.5">
      <c r="B1" s="2" t="s">
        <v>52</v>
      </c>
      <c r="C1" s="2" t="s">
        <v>52</v>
      </c>
      <c r="D1" s="2" t="s">
        <v>52</v>
      </c>
      <c r="E1" s="2" t="s">
        <v>52</v>
      </c>
      <c r="F1" s="2" t="s">
        <v>52</v>
      </c>
      <c r="G1" s="2" t="s">
        <v>53</v>
      </c>
      <c r="H1" s="2" t="s">
        <v>53</v>
      </c>
      <c r="I1" s="2" t="s">
        <v>53</v>
      </c>
      <c r="J1" s="2" t="s">
        <v>53</v>
      </c>
      <c r="K1" s="2" t="s">
        <v>53</v>
      </c>
    </row>
    <row r="2" spans="1:11">
      <c r="B2">
        <v>2022</v>
      </c>
      <c r="C2">
        <f>B2-1</f>
        <v>2021</v>
      </c>
      <c r="D2">
        <f t="shared" ref="D2:E2" si="0">C2-1</f>
        <v>2020</v>
      </c>
      <c r="E2">
        <f t="shared" si="0"/>
        <v>2019</v>
      </c>
      <c r="F2">
        <f>E2-1</f>
        <v>2018</v>
      </c>
      <c r="G2">
        <v>2022</v>
      </c>
      <c r="H2">
        <f>G2-1</f>
        <v>2021</v>
      </c>
      <c r="I2">
        <f t="shared" ref="I2:J2" si="1">H2-1</f>
        <v>2020</v>
      </c>
      <c r="J2">
        <f t="shared" si="1"/>
        <v>2019</v>
      </c>
      <c r="K2">
        <f>J2-1</f>
        <v>2018</v>
      </c>
    </row>
    <row r="3" spans="1:11">
      <c r="A3" t="s">
        <v>0</v>
      </c>
      <c r="B3" s="5">
        <v>932.14</v>
      </c>
      <c r="C3" s="5">
        <v>906.36</v>
      </c>
      <c r="D3" s="5">
        <v>857.56</v>
      </c>
      <c r="E3" s="5">
        <v>791.39</v>
      </c>
      <c r="F3" s="5">
        <v>739.93</v>
      </c>
      <c r="G3" s="6">
        <v>286000</v>
      </c>
      <c r="H3" s="4">
        <f ca="1">RANDBETWEEN(85,115)*0.01*G3</f>
        <v>308880</v>
      </c>
      <c r="I3" s="4">
        <f ca="1">RANDBETWEEN(85,115)*0.01*G3*0.98</f>
        <v>266266</v>
      </c>
      <c r="J3" s="4">
        <f ca="1">RANDBETWEEN(85,115)*0.01*G3*0.96</f>
        <v>244358.39999999999</v>
      </c>
      <c r="K3" s="4">
        <f ca="1">RANDBETWEEN(85,115)*0.01*G3*0.94</f>
        <v>244644.4</v>
      </c>
    </row>
    <row r="4" spans="1:11">
      <c r="A4" t="s">
        <v>1</v>
      </c>
      <c r="B4" s="5">
        <v>991.09</v>
      </c>
      <c r="C4" s="5">
        <v>965.45</v>
      </c>
      <c r="D4" s="5">
        <v>931.43</v>
      </c>
      <c r="E4" s="5">
        <v>911.37</v>
      </c>
      <c r="F4" s="5">
        <v>915.59</v>
      </c>
      <c r="G4" s="6">
        <v>384000</v>
      </c>
      <c r="H4" s="4">
        <f t="shared" ref="H4:H54" ca="1" si="2">RANDBETWEEN(85,115)*0.01*G4</f>
        <v>326400</v>
      </c>
      <c r="I4" s="4">
        <f t="shared" ref="I4:I54" ca="1" si="3">RANDBETWEEN(85,115)*0.01*G4*0.98</f>
        <v>395136</v>
      </c>
      <c r="J4" s="4">
        <f t="shared" ref="J4:J54" ca="1" si="4">RANDBETWEEN(85,115)*0.01*G4*0.96</f>
        <v>412876.80000000005</v>
      </c>
      <c r="K4" s="4">
        <f t="shared" ref="K4:K54" ca="1" si="5">RANDBETWEEN(85,115)*0.01*G4*0.94</f>
        <v>368179.19999999995</v>
      </c>
    </row>
    <row r="5" spans="1:11">
      <c r="A5" t="s">
        <v>2</v>
      </c>
      <c r="B5" s="5">
        <v>1063.93</v>
      </c>
      <c r="C5" s="5">
        <v>1049</v>
      </c>
      <c r="D5" s="5">
        <v>997.6</v>
      </c>
      <c r="E5" s="5">
        <v>926.76</v>
      </c>
      <c r="F5" s="5">
        <v>877.11</v>
      </c>
      <c r="G5" s="6">
        <v>443000</v>
      </c>
      <c r="H5" s="4">
        <f t="shared" ca="1" si="2"/>
        <v>380980</v>
      </c>
      <c r="I5" s="4">
        <f t="shared" ca="1" si="3"/>
        <v>473212.60000000003</v>
      </c>
      <c r="J5" s="4">
        <f t="shared" ca="1" si="4"/>
        <v>399763.20000000001</v>
      </c>
      <c r="K5" s="4">
        <f t="shared" ca="1" si="5"/>
        <v>445569.39999999997</v>
      </c>
    </row>
    <row r="6" spans="1:11">
      <c r="A6" t="s">
        <v>3</v>
      </c>
      <c r="B6" s="5">
        <v>897.92</v>
      </c>
      <c r="C6" s="5">
        <v>899.11</v>
      </c>
      <c r="D6" s="5">
        <v>849.37</v>
      </c>
      <c r="E6" s="5">
        <v>781</v>
      </c>
      <c r="F6" s="5">
        <v>742.44</v>
      </c>
      <c r="G6" s="6">
        <v>259000</v>
      </c>
      <c r="H6" s="4">
        <f t="shared" ca="1" si="2"/>
        <v>295260.00000000006</v>
      </c>
      <c r="I6" s="4">
        <f t="shared" ca="1" si="3"/>
        <v>274125.59999999998</v>
      </c>
      <c r="J6" s="4">
        <f t="shared" ca="1" si="4"/>
        <v>226262.39999999999</v>
      </c>
      <c r="K6" s="4">
        <f t="shared" ca="1" si="5"/>
        <v>216679.4</v>
      </c>
    </row>
    <row r="7" spans="1:11">
      <c r="A7" t="s">
        <v>4</v>
      </c>
      <c r="B7" s="5">
        <v>1051.79</v>
      </c>
      <c r="C7" s="5">
        <v>1033.97</v>
      </c>
      <c r="D7" s="5">
        <v>965.05</v>
      </c>
      <c r="E7" s="5">
        <v>898.84</v>
      </c>
      <c r="F7" s="5">
        <v>840.66</v>
      </c>
      <c r="G7" s="6">
        <v>799000</v>
      </c>
      <c r="H7" s="4">
        <f t="shared" ca="1" si="2"/>
        <v>822970</v>
      </c>
      <c r="I7" s="4">
        <f t="shared" ca="1" si="3"/>
        <v>728208.6</v>
      </c>
      <c r="J7" s="4">
        <f t="shared" ca="1" si="4"/>
        <v>759369.6</v>
      </c>
      <c r="K7" s="4">
        <f t="shared" ca="1" si="5"/>
        <v>751060</v>
      </c>
    </row>
    <row r="8" spans="1:11">
      <c r="A8" t="s">
        <v>5</v>
      </c>
      <c r="B8" s="5">
        <v>1174.8699999999999</v>
      </c>
      <c r="C8" s="5">
        <v>1133.1400000000001</v>
      </c>
      <c r="D8" s="5">
        <v>1052.6099999999999</v>
      </c>
      <c r="E8" s="5">
        <v>945.59</v>
      </c>
      <c r="F8" s="5">
        <v>869.84</v>
      </c>
      <c r="G8" s="6">
        <v>582000</v>
      </c>
      <c r="H8" s="4">
        <f t="shared" ca="1" si="2"/>
        <v>547080</v>
      </c>
      <c r="I8" s="4">
        <f t="shared" ca="1" si="3"/>
        <v>564656.4</v>
      </c>
      <c r="J8" s="4">
        <f t="shared" ca="1" si="4"/>
        <v>564307.19999999995</v>
      </c>
      <c r="K8" s="4">
        <f t="shared" ca="1" si="5"/>
        <v>536138.4</v>
      </c>
    </row>
    <row r="9" spans="1:11">
      <c r="A9" t="s">
        <v>6</v>
      </c>
      <c r="B9" s="5">
        <v>1237.55</v>
      </c>
      <c r="C9" s="5">
        <v>1217.25</v>
      </c>
      <c r="D9" s="5">
        <v>1168.79</v>
      </c>
      <c r="E9" s="5">
        <v>1108.67</v>
      </c>
      <c r="F9" s="5">
        <v>1074.96</v>
      </c>
      <c r="G9" s="6">
        <v>432000</v>
      </c>
      <c r="H9" s="4">
        <f t="shared" ca="1" si="2"/>
        <v>414720</v>
      </c>
      <c r="I9" s="4">
        <f t="shared" ca="1" si="3"/>
        <v>431827.20000000001</v>
      </c>
      <c r="J9" s="4">
        <f t="shared" ca="1" si="4"/>
        <v>476928.00000000006</v>
      </c>
      <c r="K9" s="4">
        <f t="shared" ca="1" si="5"/>
        <v>454809.60000000003</v>
      </c>
    </row>
    <row r="10" spans="1:11">
      <c r="A10" t="s">
        <v>7</v>
      </c>
      <c r="B10" s="5">
        <v>1289.93</v>
      </c>
      <c r="C10" s="5">
        <v>1291.51</v>
      </c>
      <c r="D10" s="5">
        <v>1224.8499999999999</v>
      </c>
      <c r="E10" s="5">
        <v>1173.97</v>
      </c>
      <c r="F10" s="5">
        <v>1146.45</v>
      </c>
      <c r="G10" s="6">
        <v>335000</v>
      </c>
      <c r="H10" s="4">
        <f t="shared" ca="1" si="2"/>
        <v>308200</v>
      </c>
      <c r="I10" s="4">
        <f t="shared" ca="1" si="3"/>
        <v>302036</v>
      </c>
      <c r="J10" s="4">
        <f t="shared" ca="1" si="4"/>
        <v>283008</v>
      </c>
      <c r="K10" s="4">
        <f t="shared" ca="1" si="5"/>
        <v>340092</v>
      </c>
    </row>
    <row r="11" spans="1:11">
      <c r="A11" t="s">
        <v>8</v>
      </c>
      <c r="B11" s="5">
        <v>1440.58</v>
      </c>
      <c r="C11" s="5">
        <v>1429.36</v>
      </c>
      <c r="D11" s="5">
        <v>1336.73</v>
      </c>
      <c r="E11" s="5">
        <v>1258.46</v>
      </c>
      <c r="F11" s="5">
        <v>1206.03</v>
      </c>
      <c r="G11" s="6">
        <v>606000</v>
      </c>
      <c r="H11" s="4">
        <f t="shared" ca="1" si="2"/>
        <v>515100</v>
      </c>
      <c r="I11" s="4">
        <f t="shared" ca="1" si="3"/>
        <v>534492</v>
      </c>
      <c r="J11" s="4">
        <f t="shared" ca="1" si="4"/>
        <v>628300.79999999993</v>
      </c>
      <c r="K11" s="4">
        <f t="shared" ca="1" si="5"/>
        <v>615211.19999999995</v>
      </c>
    </row>
    <row r="12" spans="1:11">
      <c r="A12" t="s">
        <v>9</v>
      </c>
      <c r="B12" s="5">
        <v>1414.17</v>
      </c>
      <c r="C12" s="5">
        <v>1427.23</v>
      </c>
      <c r="D12" s="5">
        <v>1353.35</v>
      </c>
      <c r="E12" s="5">
        <v>1262.25</v>
      </c>
      <c r="F12" s="5">
        <v>1190.5</v>
      </c>
      <c r="G12" s="6">
        <v>409000</v>
      </c>
      <c r="H12" s="4">
        <f t="shared" ca="1" si="2"/>
        <v>441720</v>
      </c>
      <c r="I12" s="4">
        <f t="shared" ca="1" si="3"/>
        <v>404828.2</v>
      </c>
      <c r="J12" s="4">
        <f t="shared" ca="1" si="4"/>
        <v>427977.60000000003</v>
      </c>
      <c r="K12" s="4">
        <f t="shared" ca="1" si="5"/>
        <v>357547.8</v>
      </c>
    </row>
    <row r="13" spans="1:11">
      <c r="A13" t="s">
        <v>10</v>
      </c>
      <c r="B13" s="5">
        <v>1259.49</v>
      </c>
      <c r="C13" s="5">
        <v>1218.18</v>
      </c>
      <c r="D13" s="5">
        <v>1134.33</v>
      </c>
      <c r="E13" s="5">
        <v>1006.28</v>
      </c>
      <c r="F13" s="5">
        <v>929.72</v>
      </c>
      <c r="G13" s="6">
        <v>376000</v>
      </c>
      <c r="H13" s="4">
        <f t="shared" ca="1" si="2"/>
        <v>353440</v>
      </c>
      <c r="I13" s="4">
        <f t="shared" ca="1" si="3"/>
        <v>394273.6</v>
      </c>
      <c r="J13" s="4">
        <f t="shared" ca="1" si="4"/>
        <v>357350.39999999997</v>
      </c>
      <c r="K13" s="4">
        <f t="shared" ca="1" si="5"/>
        <v>328699.19999999995</v>
      </c>
    </row>
    <row r="14" spans="1:11">
      <c r="A14" t="s">
        <v>11</v>
      </c>
      <c r="B14" s="5">
        <v>839.87</v>
      </c>
      <c r="C14" s="5">
        <v>829.16</v>
      </c>
      <c r="D14" s="5">
        <v>804.05</v>
      </c>
      <c r="E14" s="5">
        <v>780.42</v>
      </c>
      <c r="F14" s="5">
        <v>761.06</v>
      </c>
      <c r="G14" s="6">
        <v>713000</v>
      </c>
      <c r="H14" s="4">
        <f t="shared" ca="1" si="2"/>
        <v>791430.00000000012</v>
      </c>
      <c r="I14" s="4">
        <f t="shared" ca="1" si="3"/>
        <v>614891.19999999995</v>
      </c>
      <c r="J14" s="4">
        <f t="shared" ca="1" si="4"/>
        <v>622876.79999999993</v>
      </c>
      <c r="K14" s="4">
        <f t="shared" ca="1" si="5"/>
        <v>569687</v>
      </c>
    </row>
    <row r="15" spans="1:11">
      <c r="A15" t="s">
        <v>12</v>
      </c>
      <c r="B15" s="5">
        <v>738.1</v>
      </c>
      <c r="C15" s="5">
        <v>722.14</v>
      </c>
      <c r="D15" s="5">
        <v>679.28</v>
      </c>
      <c r="E15" s="5">
        <v>633.4</v>
      </c>
      <c r="F15" s="5">
        <v>599.02</v>
      </c>
      <c r="G15" s="6">
        <v>460000</v>
      </c>
      <c r="H15" s="4">
        <f t="shared" ca="1" si="2"/>
        <v>460000</v>
      </c>
      <c r="I15" s="4">
        <f t="shared" ca="1" si="3"/>
        <v>405720</v>
      </c>
      <c r="J15" s="4">
        <f t="shared" ca="1" si="4"/>
        <v>468096</v>
      </c>
      <c r="K15" s="4">
        <f t="shared" ca="1" si="5"/>
        <v>371864</v>
      </c>
    </row>
    <row r="16" spans="1:11">
      <c r="A16" t="s">
        <v>13</v>
      </c>
      <c r="B16" s="5">
        <v>939.64</v>
      </c>
      <c r="C16" s="5">
        <v>918.82</v>
      </c>
      <c r="D16" s="5">
        <v>899.62</v>
      </c>
      <c r="E16" s="5">
        <v>852.81</v>
      </c>
      <c r="F16" s="5">
        <v>811.4</v>
      </c>
      <c r="G16" s="6">
        <v>295000</v>
      </c>
      <c r="H16" s="4">
        <f t="shared" ca="1" si="2"/>
        <v>327450</v>
      </c>
      <c r="I16" s="4">
        <f t="shared" ca="1" si="3"/>
        <v>289100</v>
      </c>
      <c r="J16" s="4">
        <f t="shared" ca="1" si="4"/>
        <v>246384</v>
      </c>
      <c r="K16" s="4">
        <f t="shared" ca="1" si="5"/>
        <v>235705</v>
      </c>
    </row>
    <row r="17" spans="1:11">
      <c r="A17" t="s">
        <v>14</v>
      </c>
      <c r="B17" s="5">
        <v>777.05</v>
      </c>
      <c r="C17" s="5">
        <v>771.23</v>
      </c>
      <c r="D17" s="5">
        <v>747.98</v>
      </c>
      <c r="E17" s="5">
        <v>705.52</v>
      </c>
      <c r="F17" s="5">
        <v>671.16</v>
      </c>
      <c r="G17" s="6">
        <v>258000</v>
      </c>
      <c r="H17" s="4">
        <f t="shared" ca="1" si="2"/>
        <v>273480</v>
      </c>
      <c r="I17" s="4">
        <f t="shared" ca="1" si="3"/>
        <v>252840</v>
      </c>
      <c r="J17" s="4">
        <f t="shared" ca="1" si="4"/>
        <v>267494.39999999997</v>
      </c>
      <c r="K17" s="4">
        <f t="shared" ca="1" si="5"/>
        <v>257071.19999999998</v>
      </c>
    </row>
    <row r="18" spans="1:11">
      <c r="A18" t="s">
        <v>15</v>
      </c>
      <c r="B18" s="5">
        <v>714.86</v>
      </c>
      <c r="C18" s="5">
        <v>700.7</v>
      </c>
      <c r="D18" s="5">
        <v>674.93</v>
      </c>
      <c r="E18" s="5">
        <v>635.99</v>
      </c>
      <c r="F18" s="5">
        <v>608.94000000000005</v>
      </c>
      <c r="G18" s="6">
        <v>239000</v>
      </c>
      <c r="H18" s="4">
        <f t="shared" ca="1" si="2"/>
        <v>217490</v>
      </c>
      <c r="I18" s="4">
        <f t="shared" ca="1" si="3"/>
        <v>252957.60000000003</v>
      </c>
      <c r="J18" s="4">
        <f t="shared" ca="1" si="4"/>
        <v>245500.80000000002</v>
      </c>
      <c r="K18" s="4">
        <f t="shared" ca="1" si="5"/>
        <v>195454.19999999998</v>
      </c>
    </row>
    <row r="19" spans="1:11">
      <c r="A19" t="s">
        <v>16</v>
      </c>
      <c r="B19" s="5">
        <v>818.99</v>
      </c>
      <c r="C19" s="5">
        <v>806.67</v>
      </c>
      <c r="D19" s="5">
        <v>768.5</v>
      </c>
      <c r="E19" s="5">
        <v>719.73</v>
      </c>
      <c r="F19" s="5">
        <v>708.98</v>
      </c>
      <c r="G19" s="6">
        <v>282000</v>
      </c>
      <c r="H19" s="4">
        <f t="shared" ca="1" si="2"/>
        <v>242520</v>
      </c>
      <c r="I19" s="4">
        <f t="shared" ca="1" si="3"/>
        <v>240433.19999999998</v>
      </c>
      <c r="J19" s="4">
        <f t="shared" ca="1" si="4"/>
        <v>232819.19999999998</v>
      </c>
      <c r="K19" s="4">
        <f t="shared" ca="1" si="5"/>
        <v>273032.39999999997</v>
      </c>
    </row>
    <row r="20" spans="1:11">
      <c r="A20" t="s">
        <v>17</v>
      </c>
      <c r="B20" s="5">
        <v>935.61</v>
      </c>
      <c r="C20" s="5">
        <v>951.86</v>
      </c>
      <c r="D20" s="5">
        <v>910.99</v>
      </c>
      <c r="E20" s="5">
        <v>840.04</v>
      </c>
      <c r="F20" s="5">
        <v>801.75</v>
      </c>
      <c r="G20" s="6">
        <v>257000</v>
      </c>
      <c r="H20" s="4">
        <f t="shared" ca="1" si="2"/>
        <v>241580.00000000003</v>
      </c>
      <c r="I20" s="4">
        <f t="shared" ca="1" si="3"/>
        <v>266971.59999999998</v>
      </c>
      <c r="J20" s="4">
        <f t="shared" ca="1" si="4"/>
        <v>231916.80000000002</v>
      </c>
      <c r="K20" s="4">
        <f t="shared" ca="1" si="5"/>
        <v>258490.59999999998</v>
      </c>
    </row>
    <row r="21" spans="1:11">
      <c r="A21" t="s">
        <v>18</v>
      </c>
      <c r="B21" s="5">
        <v>1557.22</v>
      </c>
      <c r="C21" s="5">
        <v>1549.98</v>
      </c>
      <c r="D21" s="5">
        <v>1449.48</v>
      </c>
      <c r="E21" s="5">
        <v>1328.8</v>
      </c>
      <c r="F21" s="5">
        <v>1254.3699999999999</v>
      </c>
      <c r="G21" s="6">
        <v>260000</v>
      </c>
      <c r="H21" s="4">
        <f t="shared" ca="1" si="2"/>
        <v>273000</v>
      </c>
      <c r="I21" s="4">
        <f t="shared" ca="1" si="3"/>
        <v>280280</v>
      </c>
      <c r="J21" s="4">
        <f t="shared" ca="1" si="4"/>
        <v>287040.00000000006</v>
      </c>
      <c r="K21" s="4">
        <f t="shared" ca="1" si="5"/>
        <v>212628</v>
      </c>
    </row>
    <row r="22" spans="1:11">
      <c r="A22" t="s">
        <v>19</v>
      </c>
      <c r="B22" s="5">
        <v>696.37</v>
      </c>
      <c r="C22" s="5">
        <v>687.47</v>
      </c>
      <c r="D22" s="5">
        <v>668.07</v>
      </c>
      <c r="E22" s="5">
        <v>646.64</v>
      </c>
      <c r="F22" s="5">
        <v>619.16</v>
      </c>
      <c r="G22" s="6">
        <v>389000</v>
      </c>
      <c r="H22" s="4">
        <f t="shared" ca="1" si="2"/>
        <v>357880</v>
      </c>
      <c r="I22" s="4">
        <f t="shared" ca="1" si="3"/>
        <v>335473.59999999998</v>
      </c>
      <c r="J22" s="4">
        <f t="shared" ca="1" si="4"/>
        <v>410784.00000000006</v>
      </c>
      <c r="K22" s="4">
        <f t="shared" ca="1" si="5"/>
        <v>351033.59999999998</v>
      </c>
    </row>
    <row r="23" spans="1:11">
      <c r="A23" t="s">
        <v>20</v>
      </c>
      <c r="B23" s="5">
        <v>1236.6099999999999</v>
      </c>
      <c r="C23" s="5">
        <v>1211.8699999999999</v>
      </c>
      <c r="D23" s="5">
        <v>1150.74</v>
      </c>
      <c r="E23" s="5">
        <v>1081.81</v>
      </c>
      <c r="F23" s="5">
        <v>1020.68</v>
      </c>
      <c r="G23" s="6">
        <v>433000</v>
      </c>
      <c r="H23" s="4">
        <f t="shared" ca="1" si="2"/>
        <v>372380</v>
      </c>
      <c r="I23" s="4">
        <f t="shared" ca="1" si="3"/>
        <v>483747.60000000003</v>
      </c>
      <c r="J23" s="4">
        <f t="shared" ca="1" si="4"/>
        <v>369955.2</v>
      </c>
      <c r="K23" s="4">
        <f t="shared" ca="1" si="5"/>
        <v>411090.19999999995</v>
      </c>
    </row>
    <row r="24" spans="1:11">
      <c r="A24" t="s">
        <v>21</v>
      </c>
      <c r="B24" s="5">
        <v>1182.69</v>
      </c>
      <c r="C24" s="5">
        <v>1167.1600000000001</v>
      </c>
      <c r="D24" s="5">
        <v>1136.5999999999999</v>
      </c>
      <c r="E24" s="5">
        <v>1096.53</v>
      </c>
      <c r="F24" s="5">
        <v>1058.5</v>
      </c>
      <c r="G24" s="6">
        <v>640000</v>
      </c>
      <c r="H24" s="4">
        <f t="shared" ca="1" si="2"/>
        <v>697600</v>
      </c>
      <c r="I24" s="4">
        <f t="shared" ca="1" si="3"/>
        <v>551936</v>
      </c>
      <c r="J24" s="4">
        <f t="shared" ca="1" si="4"/>
        <v>546816</v>
      </c>
      <c r="K24" s="4">
        <f t="shared" ca="1" si="5"/>
        <v>553472</v>
      </c>
    </row>
    <row r="25" spans="1:11">
      <c r="A25" t="s">
        <v>22</v>
      </c>
      <c r="B25" s="5">
        <v>1495.94</v>
      </c>
      <c r="C25" s="5">
        <v>1471.65</v>
      </c>
      <c r="D25" s="5">
        <v>1361.65</v>
      </c>
      <c r="E25" s="5">
        <v>1304.1099999999999</v>
      </c>
      <c r="F25" s="5">
        <v>1268.0999999999999</v>
      </c>
      <c r="G25" s="6">
        <v>260000</v>
      </c>
      <c r="H25" s="4">
        <f t="shared" ca="1" si="2"/>
        <v>221000</v>
      </c>
      <c r="I25" s="4">
        <f t="shared" ca="1" si="3"/>
        <v>293020.00000000006</v>
      </c>
      <c r="J25" s="4">
        <f t="shared" ca="1" si="4"/>
        <v>254592</v>
      </c>
      <c r="K25" s="4">
        <f t="shared" ca="1" si="5"/>
        <v>271284</v>
      </c>
    </row>
    <row r="26" spans="1:11">
      <c r="A26" t="s">
        <v>23</v>
      </c>
      <c r="B26" s="5">
        <v>892.17</v>
      </c>
      <c r="C26" s="5">
        <v>872.82</v>
      </c>
      <c r="D26" s="5">
        <v>841.11</v>
      </c>
      <c r="E26" s="5">
        <v>809.56</v>
      </c>
      <c r="F26" s="5">
        <v>791.72</v>
      </c>
      <c r="G26" s="6">
        <v>353000</v>
      </c>
      <c r="H26" s="4">
        <f t="shared" ca="1" si="2"/>
        <v>310640</v>
      </c>
      <c r="I26" s="4">
        <f t="shared" ca="1" si="3"/>
        <v>373615.2</v>
      </c>
      <c r="J26" s="4">
        <f t="shared" ca="1" si="4"/>
        <v>355824</v>
      </c>
      <c r="K26" s="4">
        <f t="shared" ca="1" si="5"/>
        <v>311910.8</v>
      </c>
    </row>
    <row r="27" spans="1:11">
      <c r="A27" t="s">
        <v>24</v>
      </c>
      <c r="B27" s="5">
        <v>975.58</v>
      </c>
      <c r="C27" s="5">
        <v>973.86</v>
      </c>
      <c r="D27" s="5">
        <v>933.01</v>
      </c>
      <c r="E27" s="5">
        <v>879.13</v>
      </c>
      <c r="F27" s="5">
        <v>840.48</v>
      </c>
      <c r="G27" s="6">
        <v>263000</v>
      </c>
      <c r="H27" s="4">
        <f t="shared" ca="1" si="2"/>
        <v>286670</v>
      </c>
      <c r="I27" s="4">
        <f t="shared" ca="1" si="3"/>
        <v>221656.4</v>
      </c>
      <c r="J27" s="4">
        <f t="shared" ca="1" si="4"/>
        <v>227232</v>
      </c>
      <c r="K27" s="4">
        <f t="shared" ca="1" si="5"/>
        <v>279358.60000000003</v>
      </c>
    </row>
    <row r="28" spans="1:11">
      <c r="A28" t="s">
        <v>25</v>
      </c>
      <c r="B28" s="5">
        <v>929.91</v>
      </c>
      <c r="C28" s="5">
        <v>916.77</v>
      </c>
      <c r="D28" s="5">
        <v>872.16</v>
      </c>
      <c r="E28" s="5">
        <v>807.52</v>
      </c>
      <c r="F28" s="5">
        <v>758.33</v>
      </c>
      <c r="G28" s="6">
        <v>267000</v>
      </c>
      <c r="H28" s="4">
        <f t="shared" ca="1" si="2"/>
        <v>226950</v>
      </c>
      <c r="I28" s="4">
        <f t="shared" ca="1" si="3"/>
        <v>227644.19999999998</v>
      </c>
      <c r="J28" s="4">
        <f t="shared" ca="1" si="4"/>
        <v>243504.00000000003</v>
      </c>
      <c r="K28" s="4">
        <f t="shared" ca="1" si="5"/>
        <v>238431</v>
      </c>
    </row>
    <row r="29" spans="1:11">
      <c r="A29" t="s">
        <v>26</v>
      </c>
      <c r="B29" s="5">
        <v>834.86</v>
      </c>
      <c r="C29" s="5">
        <v>825.9</v>
      </c>
      <c r="D29" s="5">
        <v>784.76</v>
      </c>
      <c r="E29" s="5">
        <v>730.99</v>
      </c>
      <c r="F29" s="5">
        <v>704.7</v>
      </c>
      <c r="G29" s="6">
        <v>527000</v>
      </c>
      <c r="H29" s="4">
        <f t="shared" ca="1" si="2"/>
        <v>516460</v>
      </c>
      <c r="I29" s="4">
        <f t="shared" ca="1" si="3"/>
        <v>578435.19999999995</v>
      </c>
      <c r="J29" s="4">
        <f t="shared" ca="1" si="4"/>
        <v>551452.79999999993</v>
      </c>
      <c r="K29" s="4">
        <f t="shared" ca="1" si="5"/>
        <v>490426.19999999995</v>
      </c>
    </row>
    <row r="30" spans="1:11">
      <c r="A30" t="s">
        <v>27</v>
      </c>
      <c r="B30" s="5">
        <v>807.3</v>
      </c>
      <c r="C30" s="5">
        <v>796.89</v>
      </c>
      <c r="D30" s="5">
        <v>768.22</v>
      </c>
      <c r="E30" s="5">
        <v>722.68</v>
      </c>
      <c r="F30" s="5">
        <v>693.87</v>
      </c>
      <c r="G30" s="6">
        <v>296000</v>
      </c>
      <c r="H30" s="4">
        <f t="shared" ca="1" si="2"/>
        <v>334480.00000000006</v>
      </c>
      <c r="I30" s="4">
        <f t="shared" ca="1" si="3"/>
        <v>333592.00000000006</v>
      </c>
      <c r="J30" s="4">
        <f t="shared" ca="1" si="4"/>
        <v>255744</v>
      </c>
      <c r="K30" s="4">
        <f t="shared" ca="1" si="5"/>
        <v>308846.39999999997</v>
      </c>
    </row>
    <row r="31" spans="1:11">
      <c r="A31" t="s">
        <v>28</v>
      </c>
      <c r="B31" s="5">
        <v>1292.52</v>
      </c>
      <c r="C31" s="5">
        <v>1262.25</v>
      </c>
      <c r="D31" s="5">
        <v>1143.54</v>
      </c>
      <c r="E31" s="5">
        <v>1062.42</v>
      </c>
      <c r="F31" s="5">
        <v>1012.7</v>
      </c>
      <c r="G31" s="6">
        <v>437000</v>
      </c>
      <c r="H31" s="4">
        <f t="shared" ca="1" si="2"/>
        <v>410780</v>
      </c>
      <c r="I31" s="4">
        <f t="shared" ca="1" si="3"/>
        <v>419694.8</v>
      </c>
      <c r="J31" s="4">
        <f t="shared" ca="1" si="4"/>
        <v>419520</v>
      </c>
      <c r="K31" s="4">
        <f t="shared" ca="1" si="5"/>
        <v>369702</v>
      </c>
    </row>
    <row r="32" spans="1:11">
      <c r="A32" t="s">
        <v>29</v>
      </c>
      <c r="B32" s="5">
        <v>864.35</v>
      </c>
      <c r="C32" s="5">
        <v>848.17</v>
      </c>
      <c r="D32" s="5">
        <v>824.77</v>
      </c>
      <c r="E32" s="5">
        <v>801.96</v>
      </c>
      <c r="F32" s="5">
        <v>775.17</v>
      </c>
      <c r="G32" s="6">
        <v>468000</v>
      </c>
      <c r="H32" s="4">
        <f t="shared" ca="1" si="2"/>
        <v>402480</v>
      </c>
      <c r="I32" s="4">
        <f t="shared" ca="1" si="3"/>
        <v>467812.8</v>
      </c>
      <c r="J32" s="4">
        <f t="shared" ca="1" si="4"/>
        <v>494208.00000000006</v>
      </c>
      <c r="K32" s="4">
        <f t="shared" ca="1" si="5"/>
        <v>488311.2</v>
      </c>
    </row>
    <row r="33" spans="1:11">
      <c r="A33" t="s">
        <v>30</v>
      </c>
      <c r="B33" s="5">
        <v>1395.53</v>
      </c>
      <c r="C33" s="5">
        <v>1385.53</v>
      </c>
      <c r="D33" s="5">
        <v>1351.08</v>
      </c>
      <c r="E33" s="5">
        <v>1306.73</v>
      </c>
      <c r="F33" s="5">
        <v>1274.3</v>
      </c>
      <c r="G33" s="6">
        <v>498000</v>
      </c>
      <c r="H33" s="4">
        <f t="shared" ca="1" si="2"/>
        <v>542820</v>
      </c>
      <c r="I33" s="4">
        <f t="shared" ca="1" si="3"/>
        <v>483159.6</v>
      </c>
      <c r="J33" s="4">
        <f t="shared" ca="1" si="4"/>
        <v>535449.59999999998</v>
      </c>
      <c r="K33" s="4">
        <f t="shared" ca="1" si="5"/>
        <v>416626.8</v>
      </c>
    </row>
    <row r="34" spans="1:11">
      <c r="A34" t="s">
        <v>31</v>
      </c>
      <c r="B34" s="5">
        <v>932.67</v>
      </c>
      <c r="C34" s="5">
        <v>915.74</v>
      </c>
      <c r="D34" s="5">
        <v>871.03</v>
      </c>
      <c r="E34" s="5">
        <v>819.68</v>
      </c>
      <c r="F34" s="5">
        <v>794.54</v>
      </c>
      <c r="G34" s="6">
        <v>354000</v>
      </c>
      <c r="H34" s="4">
        <f t="shared" ca="1" si="2"/>
        <v>407100.00000000006</v>
      </c>
      <c r="I34" s="4">
        <f t="shared" ca="1" si="3"/>
        <v>319166.40000000002</v>
      </c>
      <c r="J34" s="4">
        <f t="shared" ca="1" si="4"/>
        <v>356832</v>
      </c>
      <c r="K34" s="4">
        <f t="shared" ca="1" si="5"/>
        <v>346070.39999999997</v>
      </c>
    </row>
    <row r="35" spans="1:11">
      <c r="A35" t="s">
        <v>32</v>
      </c>
      <c r="B35" s="5">
        <v>1445.3</v>
      </c>
      <c r="C35" s="5">
        <v>1425.39</v>
      </c>
      <c r="D35" s="5">
        <v>1350.5</v>
      </c>
      <c r="E35" s="5">
        <v>1303.1500000000001</v>
      </c>
      <c r="F35" s="5">
        <v>1245.32</v>
      </c>
      <c r="G35" s="6">
        <v>531000</v>
      </c>
      <c r="H35" s="4">
        <f t="shared" ca="1" si="2"/>
        <v>451350</v>
      </c>
      <c r="I35" s="4">
        <f t="shared" ca="1" si="3"/>
        <v>556806.6</v>
      </c>
      <c r="J35" s="4">
        <f t="shared" ca="1" si="4"/>
        <v>565833.6</v>
      </c>
      <c r="K35" s="4">
        <f t="shared" ca="1" si="5"/>
        <v>484165.8</v>
      </c>
    </row>
    <row r="36" spans="1:11">
      <c r="A36" t="s">
        <v>33</v>
      </c>
      <c r="B36" s="5">
        <v>741.7</v>
      </c>
      <c r="C36" s="5">
        <v>727.09</v>
      </c>
      <c r="D36" s="5">
        <v>693.13</v>
      </c>
      <c r="E36" s="5">
        <v>666.37</v>
      </c>
      <c r="F36" s="5">
        <v>639.01</v>
      </c>
      <c r="G36" s="6">
        <v>378000</v>
      </c>
      <c r="H36" s="4">
        <f t="shared" ca="1" si="2"/>
        <v>347760</v>
      </c>
      <c r="I36" s="4">
        <f t="shared" ca="1" si="3"/>
        <v>325987.20000000001</v>
      </c>
      <c r="J36" s="4">
        <f t="shared" ca="1" si="4"/>
        <v>406425.60000000003</v>
      </c>
      <c r="K36" s="4">
        <f t="shared" ca="1" si="5"/>
        <v>323341.19999999995</v>
      </c>
    </row>
    <row r="37" spans="1:11">
      <c r="A37" t="s">
        <v>34</v>
      </c>
      <c r="B37" s="5">
        <v>703.73</v>
      </c>
      <c r="C37" s="5">
        <v>686.09</v>
      </c>
      <c r="D37" s="5">
        <v>662.31</v>
      </c>
      <c r="E37" s="5">
        <v>639.13</v>
      </c>
      <c r="F37" s="5">
        <v>637.24</v>
      </c>
      <c r="G37" s="6">
        <v>308000</v>
      </c>
      <c r="H37" s="4">
        <f t="shared" ca="1" si="2"/>
        <v>320320</v>
      </c>
      <c r="I37" s="4">
        <f t="shared" ca="1" si="3"/>
        <v>322968.8</v>
      </c>
      <c r="J37" s="4">
        <f t="shared" ca="1" si="4"/>
        <v>307507.20000000001</v>
      </c>
      <c r="K37" s="4">
        <f t="shared" ca="1" si="5"/>
        <v>251882.4</v>
      </c>
    </row>
    <row r="38" spans="1:11">
      <c r="A38" t="s">
        <v>35</v>
      </c>
      <c r="B38" s="5">
        <v>802.72</v>
      </c>
      <c r="C38" s="5">
        <v>802.21</v>
      </c>
      <c r="D38" s="5">
        <v>784.51</v>
      </c>
      <c r="E38" s="5">
        <v>743.12</v>
      </c>
      <c r="F38" s="5">
        <v>714.47</v>
      </c>
      <c r="G38" s="6">
        <v>249000</v>
      </c>
      <c r="H38" s="4">
        <f t="shared" ca="1" si="2"/>
        <v>241530</v>
      </c>
      <c r="I38" s="4">
        <f t="shared" ca="1" si="3"/>
        <v>278182.80000000005</v>
      </c>
      <c r="J38" s="4">
        <f t="shared" ca="1" si="4"/>
        <v>270115.20000000001</v>
      </c>
      <c r="K38" s="4">
        <f t="shared" ca="1" si="5"/>
        <v>222357.00000000003</v>
      </c>
    </row>
    <row r="39" spans="1:11">
      <c r="A39" t="s">
        <v>36</v>
      </c>
      <c r="B39" s="5">
        <v>908.95</v>
      </c>
      <c r="C39" s="5">
        <v>918.03</v>
      </c>
      <c r="D39" s="5">
        <v>898.48</v>
      </c>
      <c r="E39" s="5">
        <v>854.78</v>
      </c>
      <c r="F39" s="5">
        <v>826.43</v>
      </c>
      <c r="G39" s="6">
        <v>256000</v>
      </c>
      <c r="H39" s="4">
        <f t="shared" ca="1" si="2"/>
        <v>276480</v>
      </c>
      <c r="I39" s="4">
        <f t="shared" ca="1" si="3"/>
        <v>278476.79999999999</v>
      </c>
      <c r="J39" s="4">
        <f t="shared" ca="1" si="4"/>
        <v>277708.80000000005</v>
      </c>
      <c r="K39" s="4">
        <f t="shared" ca="1" si="5"/>
        <v>204544</v>
      </c>
    </row>
    <row r="40" spans="1:11">
      <c r="A40" t="s">
        <v>37</v>
      </c>
      <c r="B40" s="5">
        <v>990</v>
      </c>
      <c r="C40" s="5">
        <v>990.3</v>
      </c>
      <c r="D40" s="5">
        <v>962.41</v>
      </c>
      <c r="E40" s="5">
        <v>889.03</v>
      </c>
      <c r="F40" s="5">
        <v>831.8</v>
      </c>
      <c r="G40" s="6">
        <v>510000</v>
      </c>
      <c r="H40" s="4">
        <f t="shared" ca="1" si="2"/>
        <v>479400.00000000006</v>
      </c>
      <c r="I40" s="4">
        <f t="shared" ca="1" si="3"/>
        <v>474810.00000000006</v>
      </c>
      <c r="J40" s="4">
        <f t="shared" ca="1" si="4"/>
        <v>470016</v>
      </c>
      <c r="K40" s="4">
        <f t="shared" ca="1" si="5"/>
        <v>522545.99999999994</v>
      </c>
    </row>
    <row r="41" spans="1:11">
      <c r="A41" t="s">
        <v>38</v>
      </c>
      <c r="B41" s="5">
        <v>992.33</v>
      </c>
      <c r="C41" s="5">
        <v>996.64</v>
      </c>
      <c r="D41" s="5">
        <v>966.22</v>
      </c>
      <c r="E41" s="5">
        <v>915.96</v>
      </c>
      <c r="F41" s="5">
        <v>881.13</v>
      </c>
      <c r="G41" s="6">
        <v>300000</v>
      </c>
      <c r="H41" s="4">
        <f t="shared" ca="1" si="2"/>
        <v>273000</v>
      </c>
      <c r="I41" s="4">
        <f t="shared" ca="1" si="3"/>
        <v>261660</v>
      </c>
      <c r="J41" s="4">
        <f t="shared" ca="1" si="4"/>
        <v>331200.00000000006</v>
      </c>
      <c r="K41" s="4">
        <f t="shared" ca="1" si="5"/>
        <v>262260</v>
      </c>
    </row>
    <row r="42" spans="1:11">
      <c r="A42" t="s">
        <v>39</v>
      </c>
      <c r="B42" s="5">
        <v>1382.64</v>
      </c>
      <c r="C42" s="5">
        <v>1348.83</v>
      </c>
      <c r="D42" s="5">
        <v>1300.6400000000001</v>
      </c>
      <c r="E42" s="5">
        <v>1230.9000000000001</v>
      </c>
      <c r="F42" s="5">
        <v>1170.98</v>
      </c>
      <c r="G42" s="6">
        <v>471000</v>
      </c>
      <c r="H42" s="4">
        <f t="shared" ca="1" si="2"/>
        <v>499260</v>
      </c>
      <c r="I42" s="4">
        <f t="shared" ca="1" si="3"/>
        <v>452348.39999999997</v>
      </c>
      <c r="J42" s="4">
        <f t="shared" ca="1" si="4"/>
        <v>384336</v>
      </c>
      <c r="K42" s="4">
        <f t="shared" ca="1" si="5"/>
        <v>504723.60000000009</v>
      </c>
    </row>
    <row r="43" spans="1:11">
      <c r="A43" t="s">
        <v>40</v>
      </c>
      <c r="B43" s="5">
        <v>1114.9000000000001</v>
      </c>
      <c r="C43" s="5">
        <v>1098.57</v>
      </c>
      <c r="D43" s="5">
        <v>1025.22</v>
      </c>
      <c r="E43" s="5">
        <v>930.76</v>
      </c>
      <c r="F43" s="5">
        <v>870.57</v>
      </c>
      <c r="G43" s="6">
        <v>381000</v>
      </c>
      <c r="H43" s="4">
        <f t="shared" ca="1" si="2"/>
        <v>354330</v>
      </c>
      <c r="I43" s="4">
        <f t="shared" ca="1" si="3"/>
        <v>358444.79999999999</v>
      </c>
      <c r="J43" s="4">
        <f t="shared" ca="1" si="4"/>
        <v>416966.40000000002</v>
      </c>
      <c r="K43" s="4">
        <f t="shared" ca="1" si="5"/>
        <v>350977.19999999995</v>
      </c>
    </row>
    <row r="44" spans="1:11">
      <c r="A44" t="s">
        <v>41</v>
      </c>
      <c r="B44" s="5">
        <v>745.33</v>
      </c>
      <c r="C44" s="5">
        <v>721.76</v>
      </c>
      <c r="D44" s="5">
        <v>696.09</v>
      </c>
      <c r="E44" s="5">
        <v>652.29999999999995</v>
      </c>
      <c r="F44" s="5">
        <v>624.52</v>
      </c>
      <c r="G44" s="6">
        <v>332000</v>
      </c>
      <c r="H44" s="4">
        <f t="shared" ca="1" si="2"/>
        <v>325360</v>
      </c>
      <c r="I44" s="4">
        <f t="shared" ca="1" si="3"/>
        <v>318852.8</v>
      </c>
      <c r="J44" s="4">
        <f t="shared" ca="1" si="4"/>
        <v>274099.20000000001</v>
      </c>
      <c r="K44" s="4">
        <f t="shared" ca="1" si="5"/>
        <v>327684</v>
      </c>
    </row>
    <row r="45" spans="1:11">
      <c r="A45" t="s">
        <v>42</v>
      </c>
      <c r="B45" s="5">
        <v>863.39</v>
      </c>
      <c r="C45" s="5">
        <v>858.2</v>
      </c>
      <c r="D45" s="5">
        <v>823.28</v>
      </c>
      <c r="E45" s="5">
        <v>778.8</v>
      </c>
      <c r="F45" s="5">
        <v>753.73</v>
      </c>
      <c r="G45" s="6">
        <v>385000</v>
      </c>
      <c r="H45" s="4">
        <f t="shared" ca="1" si="2"/>
        <v>365750</v>
      </c>
      <c r="I45" s="4">
        <f t="shared" ca="1" si="3"/>
        <v>324478</v>
      </c>
      <c r="J45" s="4">
        <f t="shared" ca="1" si="4"/>
        <v>362208</v>
      </c>
      <c r="K45" s="4">
        <f t="shared" ca="1" si="5"/>
        <v>347424</v>
      </c>
    </row>
    <row r="46" spans="1:11">
      <c r="A46" t="s">
        <v>43</v>
      </c>
      <c r="B46" s="5">
        <v>1143.8499999999999</v>
      </c>
      <c r="C46" s="5">
        <v>1152.25</v>
      </c>
      <c r="D46" s="5">
        <v>1096.82</v>
      </c>
      <c r="E46" s="5">
        <v>1008.91</v>
      </c>
      <c r="F46" s="5">
        <v>934.22</v>
      </c>
      <c r="G46" s="6">
        <v>362000</v>
      </c>
      <c r="H46" s="4">
        <f t="shared" ca="1" si="2"/>
        <v>409060.00000000006</v>
      </c>
      <c r="I46" s="4">
        <f t="shared" ca="1" si="3"/>
        <v>347664.8</v>
      </c>
      <c r="J46" s="4">
        <f t="shared" ca="1" si="4"/>
        <v>357945.59999999998</v>
      </c>
      <c r="K46" s="4">
        <f t="shared" ca="1" si="5"/>
        <v>370905.19999999995</v>
      </c>
    </row>
    <row r="47" spans="1:11">
      <c r="A47" t="s">
        <v>44</v>
      </c>
      <c r="B47" s="5">
        <v>954.14</v>
      </c>
      <c r="C47" s="5">
        <v>941.19</v>
      </c>
      <c r="D47" s="5">
        <v>891.08</v>
      </c>
      <c r="E47" s="5">
        <v>829.39</v>
      </c>
      <c r="F47" s="5">
        <v>792.2</v>
      </c>
      <c r="G47" s="6">
        <v>545000</v>
      </c>
      <c r="H47" s="4">
        <f t="shared" ca="1" si="2"/>
        <v>577700</v>
      </c>
      <c r="I47" s="4">
        <f t="shared" ca="1" si="3"/>
        <v>480690</v>
      </c>
      <c r="J47" s="4">
        <f t="shared" ca="1" si="4"/>
        <v>444720</v>
      </c>
      <c r="K47" s="4">
        <f t="shared" ca="1" si="5"/>
        <v>578899.00000000012</v>
      </c>
    </row>
    <row r="48" spans="1:11">
      <c r="A48" t="s">
        <v>45</v>
      </c>
      <c r="B48" s="5">
        <v>785.37</v>
      </c>
      <c r="C48" s="5">
        <v>777.93</v>
      </c>
      <c r="D48" s="5">
        <v>762.54</v>
      </c>
      <c r="E48" s="5">
        <v>732.96</v>
      </c>
      <c r="F48" s="5">
        <v>700.46</v>
      </c>
      <c r="G48" s="6">
        <v>390000</v>
      </c>
      <c r="H48" s="4">
        <f t="shared" ca="1" si="2"/>
        <v>347100</v>
      </c>
      <c r="I48" s="4">
        <f t="shared" ca="1" si="3"/>
        <v>416598.00000000006</v>
      </c>
      <c r="J48" s="4">
        <f t="shared" ca="1" si="4"/>
        <v>415584.00000000006</v>
      </c>
      <c r="K48" s="4">
        <f t="shared" ca="1" si="5"/>
        <v>337272</v>
      </c>
    </row>
    <row r="49" spans="1:11">
      <c r="A49" t="s">
        <v>46</v>
      </c>
      <c r="B49" s="5">
        <v>861.18</v>
      </c>
      <c r="C49" s="5">
        <v>855.75</v>
      </c>
      <c r="D49" s="5">
        <v>821.42</v>
      </c>
      <c r="E49" s="5">
        <v>785.59</v>
      </c>
      <c r="F49" s="5">
        <v>756.46</v>
      </c>
      <c r="G49" s="6">
        <v>445000</v>
      </c>
      <c r="H49" s="4">
        <f t="shared" ca="1" si="2"/>
        <v>391600</v>
      </c>
      <c r="I49" s="4">
        <f t="shared" ca="1" si="3"/>
        <v>466627</v>
      </c>
      <c r="J49" s="4">
        <f t="shared" ca="1" si="4"/>
        <v>461376.00000000006</v>
      </c>
      <c r="K49" s="4">
        <f t="shared" ca="1" si="5"/>
        <v>422483</v>
      </c>
    </row>
    <row r="50" spans="1:11">
      <c r="A50" t="s">
        <v>47</v>
      </c>
      <c r="B50" s="5">
        <v>1066.8399999999999</v>
      </c>
      <c r="C50" s="5">
        <v>1035.5899999999999</v>
      </c>
      <c r="D50" s="5">
        <v>994.88</v>
      </c>
      <c r="E50" s="5">
        <v>935.35</v>
      </c>
      <c r="F50" s="5">
        <v>890.18</v>
      </c>
      <c r="G50" s="6">
        <v>621000</v>
      </c>
      <c r="H50" s="4">
        <f t="shared" ca="1" si="2"/>
        <v>633420</v>
      </c>
      <c r="I50" s="4">
        <f t="shared" ca="1" si="3"/>
        <v>608580</v>
      </c>
      <c r="J50" s="4">
        <f t="shared" ca="1" si="4"/>
        <v>536544</v>
      </c>
      <c r="K50" s="4">
        <f t="shared" ca="1" si="5"/>
        <v>566227.79999999993</v>
      </c>
    </row>
    <row r="51" spans="1:11">
      <c r="A51" t="s">
        <v>48</v>
      </c>
      <c r="B51" s="5">
        <v>946.03</v>
      </c>
      <c r="C51" s="5">
        <v>938.78</v>
      </c>
      <c r="D51" s="5">
        <v>914.16</v>
      </c>
      <c r="E51" s="5">
        <v>897.94</v>
      </c>
      <c r="F51" s="5">
        <v>883.34</v>
      </c>
      <c r="G51" s="6">
        <v>297000</v>
      </c>
      <c r="H51" s="4">
        <f t="shared" ca="1" si="2"/>
        <v>299970</v>
      </c>
      <c r="I51" s="4">
        <f t="shared" ca="1" si="3"/>
        <v>285238.8</v>
      </c>
      <c r="J51" s="4">
        <f t="shared" ca="1" si="4"/>
        <v>279417.59999999998</v>
      </c>
      <c r="K51" s="4">
        <f t="shared" ca="1" si="5"/>
        <v>281971.8</v>
      </c>
    </row>
    <row r="52" spans="1:11">
      <c r="A52" t="s">
        <v>49</v>
      </c>
      <c r="B52" s="5">
        <v>767.42</v>
      </c>
      <c r="C52" s="5">
        <v>756.2</v>
      </c>
      <c r="D52" s="5">
        <v>732.2</v>
      </c>
      <c r="E52" s="5">
        <v>701.47</v>
      </c>
      <c r="F52" s="5">
        <v>670.98</v>
      </c>
      <c r="G52" s="6">
        <v>307000</v>
      </c>
      <c r="H52" s="4">
        <f t="shared" ca="1" si="2"/>
        <v>279370</v>
      </c>
      <c r="I52" s="4">
        <f t="shared" ca="1" si="3"/>
        <v>258739.6</v>
      </c>
      <c r="J52" s="4">
        <f t="shared" ca="1" si="4"/>
        <v>282931.20000000001</v>
      </c>
      <c r="K52" s="4">
        <f t="shared" ca="1" si="5"/>
        <v>317438</v>
      </c>
    </row>
    <row r="53" spans="1:11">
      <c r="A53" t="s">
        <v>50</v>
      </c>
      <c r="B53" s="5">
        <v>776.22</v>
      </c>
      <c r="C53" s="5">
        <v>765.83</v>
      </c>
      <c r="D53" s="5">
        <v>744.5</v>
      </c>
      <c r="E53" s="5">
        <v>714.17</v>
      </c>
      <c r="F53" s="5">
        <v>692.05</v>
      </c>
      <c r="G53" s="6">
        <v>323000</v>
      </c>
      <c r="H53" s="4">
        <f t="shared" ca="1" si="2"/>
        <v>368220.00000000006</v>
      </c>
      <c r="I53" s="4">
        <f t="shared" ca="1" si="3"/>
        <v>316540</v>
      </c>
      <c r="J53" s="4">
        <f t="shared" ca="1" si="4"/>
        <v>288374.39999999997</v>
      </c>
      <c r="K53" s="4">
        <f t="shared" ca="1" si="5"/>
        <v>349163.00000000006</v>
      </c>
    </row>
    <row r="54" spans="1:11">
      <c r="A54" t="s">
        <v>51</v>
      </c>
      <c r="B54" s="5">
        <v>1070.47</v>
      </c>
      <c r="C54" s="5">
        <v>1059.4100000000001</v>
      </c>
      <c r="D54" s="5">
        <v>1008.52</v>
      </c>
      <c r="E54" s="5">
        <v>945.02</v>
      </c>
      <c r="F54" s="5">
        <v>896.66</v>
      </c>
      <c r="G54" s="6">
        <v>410200</v>
      </c>
      <c r="H54" s="4">
        <f t="shared" ca="1" si="2"/>
        <v>443016.00000000006</v>
      </c>
      <c r="I54" s="4">
        <f t="shared" ca="1" si="3"/>
        <v>442195.60000000003</v>
      </c>
      <c r="J54" s="4">
        <f t="shared" ca="1" si="4"/>
        <v>417419.51999999996</v>
      </c>
      <c r="K54" s="4">
        <f t="shared" ca="1" si="5"/>
        <v>393299.75999999995</v>
      </c>
    </row>
    <row r="85" spans="1:1">
      <c r="A85" s="1"/>
    </row>
    <row r="86" spans="1:1">
      <c r="A86" s="1"/>
    </row>
    <row r="87" spans="1:1">
      <c r="A8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3B52E-8BC7-4C5E-9057-3AF791C3917E}">
  <dimension ref="A1:AH194"/>
  <sheetViews>
    <sheetView workbookViewId="0">
      <selection activeCell="AA1" sqref="AA1:AC13"/>
    </sheetView>
  </sheetViews>
  <sheetFormatPr defaultRowHeight="14.5"/>
  <cols>
    <col min="1" max="1" width="19.1796875" customWidth="1"/>
    <col min="2" max="2" width="26" customWidth="1"/>
    <col min="3" max="3" width="12.81640625" customWidth="1"/>
    <col min="5" max="5" width="11.81640625" customWidth="1"/>
    <col min="7" max="7" width="12.81640625" customWidth="1"/>
    <col min="9" max="13" width="12.7265625" customWidth="1"/>
    <col min="14" max="14" width="21.453125" customWidth="1"/>
    <col min="15" max="25" width="12.7265625" customWidth="1"/>
    <col min="26" max="26" width="11.54296875" bestFit="1" customWidth="1"/>
    <col min="27" max="27" width="20.26953125" customWidth="1"/>
  </cols>
  <sheetData>
    <row r="1" spans="1:34">
      <c r="B1" t="s">
        <v>153</v>
      </c>
      <c r="N1" t="s">
        <v>160</v>
      </c>
      <c r="AA1" s="26" t="s">
        <v>154</v>
      </c>
    </row>
    <row r="2" spans="1:34">
      <c r="B2" s="11" t="s">
        <v>54</v>
      </c>
      <c r="C2" s="11" t="s">
        <v>56</v>
      </c>
      <c r="D2" s="11" t="s">
        <v>55</v>
      </c>
      <c r="E2" s="11" t="s">
        <v>57</v>
      </c>
      <c r="F2" s="11" t="s">
        <v>55</v>
      </c>
      <c r="G2" s="11" t="s">
        <v>58</v>
      </c>
      <c r="H2" s="11" t="s">
        <v>55</v>
      </c>
      <c r="I2" s="11" t="s">
        <v>59</v>
      </c>
      <c r="J2" s="11" t="s">
        <v>55</v>
      </c>
      <c r="K2" s="11" t="s">
        <v>166</v>
      </c>
      <c r="L2" s="11" t="s">
        <v>55</v>
      </c>
      <c r="M2" s="30"/>
      <c r="N2" s="11" t="s">
        <v>54</v>
      </c>
      <c r="O2" s="11" t="s">
        <v>56</v>
      </c>
      <c r="P2" s="11" t="s">
        <v>55</v>
      </c>
      <c r="Q2" s="11" t="s">
        <v>57</v>
      </c>
      <c r="R2" s="11" t="s">
        <v>55</v>
      </c>
      <c r="S2" s="11" t="s">
        <v>58</v>
      </c>
      <c r="T2" s="11" t="s">
        <v>55</v>
      </c>
      <c r="U2" s="11" t="s">
        <v>59</v>
      </c>
      <c r="V2" s="11" t="s">
        <v>55</v>
      </c>
      <c r="W2" s="11" t="s">
        <v>166</v>
      </c>
      <c r="X2" s="11" t="s">
        <v>55</v>
      </c>
      <c r="Y2" s="30"/>
      <c r="AA2" s="28" t="s">
        <v>54</v>
      </c>
      <c r="AB2" s="11" t="s">
        <v>56</v>
      </c>
      <c r="AC2" s="11" t="s">
        <v>55</v>
      </c>
      <c r="AD2" s="11" t="s">
        <v>57</v>
      </c>
      <c r="AE2" s="11" t="s">
        <v>55</v>
      </c>
      <c r="AF2" s="11" t="s">
        <v>58</v>
      </c>
      <c r="AG2" s="11" t="s">
        <v>55</v>
      </c>
      <c r="AH2" s="11" t="s">
        <v>59</v>
      </c>
    </row>
    <row r="3" spans="1:34">
      <c r="A3" t="s">
        <v>0</v>
      </c>
      <c r="B3" s="7" t="s">
        <v>60</v>
      </c>
      <c r="C3" s="12">
        <v>199537</v>
      </c>
      <c r="D3" s="13">
        <v>1.3468398230762881E-2</v>
      </c>
      <c r="E3" s="12">
        <v>217489</v>
      </c>
      <c r="F3" s="13">
        <v>4.1075764273549049E-3</v>
      </c>
      <c r="G3" s="12">
        <v>2080378</v>
      </c>
      <c r="H3" s="13">
        <v>3.3548984975885136E-3</v>
      </c>
      <c r="I3" s="12">
        <v>772438</v>
      </c>
      <c r="J3" s="13">
        <f>I3/I$47</f>
        <v>1.314522249551542E-2</v>
      </c>
      <c r="K3" s="12">
        <f>I3*0.175</f>
        <v>135176.65</v>
      </c>
      <c r="L3" s="13">
        <f>K3/K$47</f>
        <v>1.4192499287699835E-2</v>
      </c>
      <c r="M3" s="12"/>
      <c r="N3" s="7" t="s">
        <v>161</v>
      </c>
      <c r="O3" s="12">
        <f>SUM(C3:C5)</f>
        <v>698782</v>
      </c>
      <c r="P3" s="31">
        <f>O3/O$12</f>
        <v>4.7166561853134746E-2</v>
      </c>
      <c r="Q3" s="12">
        <f>SUM(E3:E5)</f>
        <v>1225081</v>
      </c>
      <c r="R3" s="31">
        <f>Q3/Q$12</f>
        <v>2.3137325736935537E-2</v>
      </c>
      <c r="S3" s="12">
        <f>SUM(G3:G5)</f>
        <v>4760971</v>
      </c>
      <c r="T3" s="31">
        <f>S3/S$12</f>
        <v>7.6777270548729513E-3</v>
      </c>
      <c r="U3" s="12">
        <f>SUM(I3:I5)</f>
        <v>1550068</v>
      </c>
      <c r="V3" s="31">
        <f>U3/U$12</f>
        <v>2.6378801590779575E-2</v>
      </c>
      <c r="W3" s="12">
        <f>SUM(K3:K5)</f>
        <v>271261.89999999997</v>
      </c>
      <c r="X3" s="31">
        <f>W3/W$12</f>
        <v>2.8480394524720825E-2</v>
      </c>
      <c r="Y3" s="12"/>
      <c r="AA3" s="27" t="s">
        <v>60</v>
      </c>
    </row>
    <row r="4" spans="1:34">
      <c r="B4" s="8" t="s">
        <v>61</v>
      </c>
      <c r="C4" s="12">
        <v>243795</v>
      </c>
      <c r="D4" s="13">
        <v>1.645573576163236E-2</v>
      </c>
      <c r="E4" s="12">
        <v>411917</v>
      </c>
      <c r="F4" s="13">
        <v>7.7796144137255224E-3</v>
      </c>
      <c r="G4" s="12">
        <v>914429</v>
      </c>
      <c r="H4" s="13">
        <v>1.4746437802415557E-3</v>
      </c>
      <c r="I4" s="12">
        <v>468133</v>
      </c>
      <c r="J4" s="13">
        <f t="shared" ref="J4:L46" si="0">I4/I$47</f>
        <v>7.9666101907119018E-3</v>
      </c>
      <c r="K4" s="12">
        <f t="shared" ref="K4:K21" si="1">I4*0.175</f>
        <v>81923.274999999994</v>
      </c>
      <c r="L4" s="13">
        <f t="shared" si="0"/>
        <v>8.601308155539715E-3</v>
      </c>
      <c r="M4" s="12"/>
      <c r="N4" s="8" t="s">
        <v>162</v>
      </c>
      <c r="O4" s="12">
        <f>SUM(C6:C9)</f>
        <v>2654232</v>
      </c>
      <c r="P4" s="31">
        <f>O4/O$12</f>
        <v>0.17915601403666601</v>
      </c>
      <c r="Q4" s="12">
        <f>SUM(E6:E9)</f>
        <v>6955706</v>
      </c>
      <c r="R4" s="31">
        <f>Q4/Q$12</f>
        <v>0.13136799562833554</v>
      </c>
      <c r="S4" s="12">
        <f>SUM(G6:G9)</f>
        <v>64363065</v>
      </c>
      <c r="T4" s="31">
        <f>S4/S$12</f>
        <v>0.10379438259234226</v>
      </c>
      <c r="U4" s="12">
        <f>SUM(I6:I9)</f>
        <v>5318034</v>
      </c>
      <c r="V4" s="31">
        <f>U4/U$12</f>
        <v>9.0501425575535949E-2</v>
      </c>
      <c r="W4" s="12">
        <f>SUM(K6:K9)</f>
        <v>930655.95</v>
      </c>
      <c r="X4" s="31">
        <f>W4/W$12</f>
        <v>9.7711652918374678E-2</v>
      </c>
      <c r="Y4" s="12"/>
      <c r="AA4" s="29" t="s">
        <v>155</v>
      </c>
    </row>
    <row r="5" spans="1:34">
      <c r="B5" s="9" t="s">
        <v>62</v>
      </c>
      <c r="C5" s="12">
        <v>255450</v>
      </c>
      <c r="D5" s="13">
        <v>1.7242427860739502E-2</v>
      </c>
      <c r="E5" s="12">
        <v>595675</v>
      </c>
      <c r="F5" s="13">
        <v>1.1250134895855112E-2</v>
      </c>
      <c r="G5" s="12">
        <v>1766164</v>
      </c>
      <c r="H5" s="13">
        <v>2.8481847770428833E-3</v>
      </c>
      <c r="I5" s="12">
        <v>309497</v>
      </c>
      <c r="J5" s="13">
        <f t="shared" si="0"/>
        <v>5.2669689045522572E-3</v>
      </c>
      <c r="K5" s="12">
        <f t="shared" si="1"/>
        <v>54161.974999999999</v>
      </c>
      <c r="L5" s="13">
        <f t="shared" si="0"/>
        <v>5.6865870814812782E-3</v>
      </c>
      <c r="M5" s="12"/>
      <c r="N5" s="9" t="s">
        <v>156</v>
      </c>
      <c r="O5" s="12">
        <f>SUM(C10:C13)</f>
        <v>5333539</v>
      </c>
      <c r="P5" s="31">
        <f t="shared" ref="P5:R10" si="2">O5/O$12</f>
        <v>0.36000454668209314</v>
      </c>
      <c r="Q5" s="12">
        <f>SUM(E10:E13)</f>
        <v>15675500</v>
      </c>
      <c r="R5" s="31">
        <f t="shared" si="2"/>
        <v>0.29605319941239233</v>
      </c>
      <c r="S5" s="12">
        <f>SUM(G10:G13)</f>
        <v>168171460</v>
      </c>
      <c r="T5" s="31">
        <f t="shared" ref="T5" si="3">S5/S$12</f>
        <v>0.27119983891930538</v>
      </c>
      <c r="U5" s="12">
        <f>SUM(I10:I13)</f>
        <v>15412841</v>
      </c>
      <c r="V5" s="31">
        <f t="shared" ref="V5:X5" si="4">U5/U$12</f>
        <v>0.26229318629197729</v>
      </c>
      <c r="W5" s="12">
        <f>SUM(K10:K13)</f>
        <v>2697247.1749999998</v>
      </c>
      <c r="X5" s="31">
        <f t="shared" si="4"/>
        <v>0.28319002290660322</v>
      </c>
      <c r="Y5" s="12"/>
      <c r="AA5" s="8" t="s">
        <v>62</v>
      </c>
    </row>
    <row r="6" spans="1:34">
      <c r="B6" s="7" t="s">
        <v>63</v>
      </c>
      <c r="C6" s="12">
        <v>330739</v>
      </c>
      <c r="D6" s="13">
        <v>2.2324303574997543E-2</v>
      </c>
      <c r="E6" s="12">
        <v>865607</v>
      </c>
      <c r="F6" s="13">
        <v>1.6348168912236467E-2</v>
      </c>
      <c r="G6" s="12">
        <v>4656832</v>
      </c>
      <c r="H6" s="13">
        <v>7.5097884520611705E-3</v>
      </c>
      <c r="I6" s="12">
        <v>419395</v>
      </c>
      <c r="J6" s="13">
        <f t="shared" si="0"/>
        <v>7.1371949444572766E-3</v>
      </c>
      <c r="K6" s="12">
        <f t="shared" si="1"/>
        <v>73394.125</v>
      </c>
      <c r="L6" s="13">
        <f t="shared" si="0"/>
        <v>7.705813591207155E-3</v>
      </c>
      <c r="M6" s="12"/>
      <c r="N6" s="9" t="s">
        <v>157</v>
      </c>
      <c r="O6" s="12">
        <f>SUM(C14:C17)</f>
        <v>2999164</v>
      </c>
      <c r="P6" s="31">
        <f t="shared" si="2"/>
        <v>0.20243832026825964</v>
      </c>
      <c r="Q6" s="12">
        <f>SUM(E14:E17)</f>
        <v>12581641</v>
      </c>
      <c r="R6" s="31">
        <f t="shared" si="2"/>
        <v>0.23762145206903329</v>
      </c>
      <c r="S6" s="12">
        <f>SUM(G14:G17)</f>
        <v>150694608</v>
      </c>
      <c r="T6" s="31">
        <f t="shared" ref="T6" si="5">S6/S$12</f>
        <v>0.24301598746664785</v>
      </c>
      <c r="U6" s="12">
        <f>SUM(I14:I17)</f>
        <v>13349983</v>
      </c>
      <c r="V6" s="31">
        <f t="shared" ref="V6:X6" si="6">U6/U$12</f>
        <v>0.22718780904920316</v>
      </c>
      <c r="W6" s="12">
        <f>SUM(K14:K17)</f>
        <v>2336247.0249999999</v>
      </c>
      <c r="X6" s="31">
        <f t="shared" si="6"/>
        <v>0.24528780849505707</v>
      </c>
      <c r="Y6" s="12"/>
      <c r="AA6" s="8" t="s">
        <v>63</v>
      </c>
    </row>
    <row r="7" spans="1:34">
      <c r="B7" s="8" t="s">
        <v>64</v>
      </c>
      <c r="C7" s="12">
        <v>482146</v>
      </c>
      <c r="D7" s="13">
        <v>3.2544011052433382E-2</v>
      </c>
      <c r="E7" s="12">
        <v>1244907</v>
      </c>
      <c r="F7" s="13">
        <v>2.3511766790270366E-2</v>
      </c>
      <c r="G7" s="12">
        <v>10799262</v>
      </c>
      <c r="H7" s="13">
        <v>1.7415310034457548E-2</v>
      </c>
      <c r="I7" s="12">
        <v>801770</v>
      </c>
      <c r="J7" s="13">
        <f t="shared" si="0"/>
        <v>1.3644389634157561E-2</v>
      </c>
      <c r="K7" s="12">
        <f t="shared" si="1"/>
        <v>140309.75</v>
      </c>
      <c r="L7" s="13">
        <f t="shared" si="0"/>
        <v>1.4731434955166753E-2</v>
      </c>
      <c r="M7" s="12"/>
      <c r="N7" s="9" t="s">
        <v>158</v>
      </c>
      <c r="O7" s="12">
        <f>SUM(C18:C21)</f>
        <v>1303954</v>
      </c>
      <c r="P7" s="31">
        <f t="shared" si="2"/>
        <v>8.801461256105976E-2</v>
      </c>
      <c r="Q7" s="12">
        <f>SUM(E18:E21)</f>
        <v>7177550</v>
      </c>
      <c r="R7" s="31">
        <f t="shared" si="2"/>
        <v>0.1355578221710578</v>
      </c>
      <c r="S7" s="12">
        <f>SUM(G18:G21)</f>
        <v>93913409</v>
      </c>
      <c r="T7" s="31">
        <f t="shared" ref="T7" si="7">S7/S$12</f>
        <v>0.15144841694995598</v>
      </c>
      <c r="U7" s="12">
        <f>SUM(I18:I21)</f>
        <v>7954640</v>
      </c>
      <c r="V7" s="31">
        <f t="shared" ref="V7:X7" si="8">U7/U$12</f>
        <v>0.1353707516612683</v>
      </c>
      <c r="W7" s="12">
        <f>SUM(K18:K21)</f>
        <v>1392062</v>
      </c>
      <c r="X7" s="31">
        <f t="shared" si="8"/>
        <v>0.14615570768645331</v>
      </c>
      <c r="Y7" s="12"/>
      <c r="AA7" s="8" t="s">
        <v>64</v>
      </c>
    </row>
    <row r="8" spans="1:34">
      <c r="B8" s="8" t="s">
        <v>65</v>
      </c>
      <c r="C8" s="12">
        <v>788600</v>
      </c>
      <c r="D8" s="13">
        <v>5.3229119635855041E-2</v>
      </c>
      <c r="E8" s="12">
        <v>2039654</v>
      </c>
      <c r="F8" s="13">
        <v>3.8521647947069235E-2</v>
      </c>
      <c r="G8" s="12">
        <v>19977073</v>
      </c>
      <c r="H8" s="13">
        <v>3.2215805105570268E-2</v>
      </c>
      <c r="I8" s="12">
        <v>1591982</v>
      </c>
      <c r="J8" s="13">
        <f t="shared" si="0"/>
        <v>2.7092087130430702E-2</v>
      </c>
      <c r="K8" s="12">
        <f t="shared" si="1"/>
        <v>278596.84999999998</v>
      </c>
      <c r="L8" s="13">
        <f t="shared" si="0"/>
        <v>2.9250507355970262E-2</v>
      </c>
      <c r="M8" s="12"/>
      <c r="N8" s="9" t="s">
        <v>163</v>
      </c>
      <c r="O8" s="12">
        <f>SUM(C22:C31)</f>
        <v>1424417.6613642005</v>
      </c>
      <c r="P8" s="31">
        <f t="shared" si="2"/>
        <v>9.6145698843748267E-2</v>
      </c>
      <c r="Q8" s="12">
        <f>SUM(E22:E31)</f>
        <v>6714313.9679023838</v>
      </c>
      <c r="R8" s="31">
        <f t="shared" si="2"/>
        <v>0.12680897783527259</v>
      </c>
      <c r="S8" s="12">
        <f>SUM(G22:G31)</f>
        <v>94022003.80671373</v>
      </c>
      <c r="T8" s="31">
        <f t="shared" ref="T8" si="9">S8/S$12</f>
        <v>0.15162354116002252</v>
      </c>
      <c r="U8" s="12">
        <f>SUM(I22:I31)</f>
        <v>8349398.820124289</v>
      </c>
      <c r="V8" s="31">
        <f t="shared" ref="V8:X8" si="10">U8/U$12</f>
        <v>0.14208869215953604</v>
      </c>
      <c r="W8" s="12">
        <f>SUM(K22:K31)</f>
        <v>1043674.8525155361</v>
      </c>
      <c r="X8" s="31">
        <f t="shared" si="10"/>
        <v>0.10957776066293237</v>
      </c>
      <c r="Y8" s="12"/>
      <c r="AA8" s="8" t="s">
        <v>65</v>
      </c>
    </row>
    <row r="9" spans="1:34">
      <c r="B9" s="9" t="s">
        <v>66</v>
      </c>
      <c r="C9" s="12">
        <v>1052747</v>
      </c>
      <c r="D9" s="13">
        <v>7.1058579773380023E-2</v>
      </c>
      <c r="E9" s="12">
        <v>2805538</v>
      </c>
      <c r="F9" s="13">
        <v>5.2986411978759494E-2</v>
      </c>
      <c r="G9" s="12">
        <v>28929898</v>
      </c>
      <c r="H9" s="13">
        <v>4.6653479000253295E-2</v>
      </c>
      <c r="I9" s="12">
        <v>2504887</v>
      </c>
      <c r="J9" s="13">
        <f t="shared" si="0"/>
        <v>4.2627753866490432E-2</v>
      </c>
      <c r="K9" s="12">
        <f t="shared" si="1"/>
        <v>438355.22499999998</v>
      </c>
      <c r="L9" s="13">
        <f t="shared" si="0"/>
        <v>4.6023897016030511E-2</v>
      </c>
      <c r="M9" s="12"/>
      <c r="N9" s="9" t="s">
        <v>164</v>
      </c>
      <c r="O9" s="12">
        <f>SUM(C32:C41)</f>
        <v>320379.22600405273</v>
      </c>
      <c r="P9" s="31">
        <f t="shared" si="2"/>
        <v>2.1625036964002489E-2</v>
      </c>
      <c r="Q9" s="12">
        <f>SUM(E32:E41)</f>
        <v>2495921.4925922323</v>
      </c>
      <c r="R9" s="31">
        <f t="shared" si="2"/>
        <v>4.7138881908971586E-2</v>
      </c>
      <c r="S9" s="12">
        <f>SUM(G32:G41)</f>
        <v>31009562.577294633</v>
      </c>
      <c r="T9" s="31">
        <f t="shared" ref="T9" si="11">S9/S$12</f>
        <v>5.0007227004632206E-2</v>
      </c>
      <c r="U9" s="12">
        <f>SUM(I32:I41)</f>
        <v>3569782.8578493018</v>
      </c>
      <c r="V9" s="31">
        <f t="shared" ref="V9:X9" si="12">U9/U$12</f>
        <v>6.0749975955488929E-2</v>
      </c>
      <c r="W9" s="12">
        <f>SUM(K32:K41)</f>
        <v>446222.85723116272</v>
      </c>
      <c r="X9" s="31">
        <f t="shared" si="12"/>
        <v>4.6849937347971431E-2</v>
      </c>
      <c r="Y9" s="12"/>
      <c r="AA9" s="8" t="s">
        <v>66</v>
      </c>
    </row>
    <row r="10" spans="1:34">
      <c r="B10" s="7" t="s">
        <v>67</v>
      </c>
      <c r="C10" s="12">
        <v>1564354.4470727379</v>
      </c>
      <c r="D10" s="13">
        <v>0.10559118693395464</v>
      </c>
      <c r="E10" s="12">
        <v>3554335.3329390893</v>
      </c>
      <c r="F10" s="13">
        <v>6.7128470996212455E-2</v>
      </c>
      <c r="G10" s="12">
        <v>38166705.933175638</v>
      </c>
      <c r="H10" s="13">
        <v>6.1549114821015008E-2</v>
      </c>
      <c r="I10" s="12">
        <v>3466284.7752808989</v>
      </c>
      <c r="J10" s="13">
        <f t="shared" si="0"/>
        <v>5.8988662654976952E-2</v>
      </c>
      <c r="K10" s="12">
        <f t="shared" si="1"/>
        <v>606599.83567415725</v>
      </c>
      <c r="L10" s="13">
        <f t="shared" si="0"/>
        <v>6.3688275569222297E-2</v>
      </c>
      <c r="M10" s="12"/>
      <c r="N10" s="7" t="s">
        <v>165</v>
      </c>
      <c r="O10" s="12">
        <f>SUM(C42:C46)</f>
        <v>80731.112631746189</v>
      </c>
      <c r="P10" s="31">
        <f t="shared" si="2"/>
        <v>5.4492087910358944E-3</v>
      </c>
      <c r="Q10" s="12">
        <f>SUM(E42:E46)</f>
        <v>122540.5395053845</v>
      </c>
      <c r="R10" s="31">
        <f t="shared" si="2"/>
        <v>2.3143452380013228E-3</v>
      </c>
      <c r="S10" s="12">
        <f>SUM(G42:G46)</f>
        <v>13166542.615991652</v>
      </c>
      <c r="T10" s="31">
        <f t="shared" ref="T10" si="13">S10/S$12</f>
        <v>2.1232878852220857E-2</v>
      </c>
      <c r="U10" s="12">
        <f>SUM(I42:I46)</f>
        <v>3257133.3220264097</v>
      </c>
      <c r="V10" s="31">
        <f t="shared" ref="V10:X10" si="14">U10/U$12</f>
        <v>5.5429357716210784E-2</v>
      </c>
      <c r="W10" s="12">
        <f>SUM(K42:K46)</f>
        <v>407141.66525330121</v>
      </c>
      <c r="X10" s="31">
        <f t="shared" si="14"/>
        <v>4.2746715457887156E-2</v>
      </c>
      <c r="Y10" s="12"/>
      <c r="AA10" s="8" t="s">
        <v>156</v>
      </c>
    </row>
    <row r="11" spans="1:34">
      <c r="B11" s="8" t="s">
        <v>68</v>
      </c>
      <c r="C11" s="12">
        <v>1386556.3973979892</v>
      </c>
      <c r="D11" s="13">
        <v>9.3590129798323277E-2</v>
      </c>
      <c r="E11" s="12">
        <v>3957439.7403903017</v>
      </c>
      <c r="F11" s="13">
        <v>7.4741647578979706E-2</v>
      </c>
      <c r="G11" s="12">
        <v>42035284.496156119</v>
      </c>
      <c r="H11" s="13">
        <v>6.7787735114416658E-2</v>
      </c>
      <c r="I11" s="12">
        <v>3888713.0224719099</v>
      </c>
      <c r="J11" s="13">
        <f t="shared" si="0"/>
        <v>6.6177476899895546E-2</v>
      </c>
      <c r="K11" s="12">
        <f t="shared" si="1"/>
        <v>680524.77893258422</v>
      </c>
      <c r="L11" s="13">
        <f t="shared" si="0"/>
        <v>7.1449820958447999E-2</v>
      </c>
      <c r="M11" s="12"/>
      <c r="N11" s="8"/>
      <c r="O11" s="12"/>
      <c r="P11" s="13"/>
      <c r="Q11" s="12"/>
      <c r="R11" s="13"/>
      <c r="S11" s="12"/>
      <c r="T11" s="13"/>
      <c r="U11" s="12"/>
      <c r="W11" s="12"/>
      <c r="Y11" s="12"/>
      <c r="AA11" s="8" t="s">
        <v>157</v>
      </c>
    </row>
    <row r="12" spans="1:34">
      <c r="B12" s="8" t="s">
        <v>69</v>
      </c>
      <c r="C12" s="12">
        <v>1249178.5576581904</v>
      </c>
      <c r="D12" s="13">
        <v>8.4317366081831935E-2</v>
      </c>
      <c r="E12" s="12">
        <v>4205035.866351271</v>
      </c>
      <c r="F12" s="13">
        <v>7.9417838147246025E-2</v>
      </c>
      <c r="G12" s="12">
        <v>44626239.346540511</v>
      </c>
      <c r="H12" s="13">
        <v>7.1966009704358624E-2</v>
      </c>
      <c r="I12" s="12">
        <v>4074600.8202247191</v>
      </c>
      <c r="J12" s="13">
        <f t="shared" si="0"/>
        <v>6.9340884785916226E-2</v>
      </c>
      <c r="K12" s="12">
        <f t="shared" si="1"/>
        <v>713055.1435393258</v>
      </c>
      <c r="L12" s="13">
        <f t="shared" si="0"/>
        <v>7.4865256808572964E-2</v>
      </c>
      <c r="M12" s="12"/>
      <c r="N12" s="8"/>
      <c r="O12" s="12">
        <f t="shared" ref="O12:X12" si="15">SUM(O3:O10)</f>
        <v>14815199</v>
      </c>
      <c r="P12" s="12">
        <f t="shared" si="15"/>
        <v>1</v>
      </c>
      <c r="Q12" s="12">
        <f t="shared" si="15"/>
        <v>52948254</v>
      </c>
      <c r="R12" s="12">
        <f t="shared" si="15"/>
        <v>0.99999999999999989</v>
      </c>
      <c r="S12" s="12">
        <f t="shared" si="15"/>
        <v>620101622</v>
      </c>
      <c r="T12" s="12">
        <f t="shared" si="15"/>
        <v>0.99999999999999989</v>
      </c>
      <c r="U12" s="12">
        <f t="shared" si="15"/>
        <v>58761881</v>
      </c>
      <c r="V12" s="12">
        <f t="shared" si="15"/>
        <v>1</v>
      </c>
      <c r="W12" s="12">
        <f t="shared" si="15"/>
        <v>9524513.4249999989</v>
      </c>
      <c r="X12" s="12">
        <f t="shared" si="15"/>
        <v>0.99999999999999989</v>
      </c>
      <c r="Y12" s="12"/>
      <c r="AA12" s="8" t="s">
        <v>158</v>
      </c>
    </row>
    <row r="13" spans="1:34">
      <c r="B13" s="9" t="s">
        <v>70</v>
      </c>
      <c r="C13" s="12">
        <v>1133449.5978710821</v>
      </c>
      <c r="D13" s="13">
        <v>7.650586386798329E-2</v>
      </c>
      <c r="E13" s="12">
        <v>3958689.0603193375</v>
      </c>
      <c r="F13" s="13">
        <v>7.4765242689954201E-2</v>
      </c>
      <c r="G13" s="12">
        <v>43343230.224127732</v>
      </c>
      <c r="H13" s="13">
        <v>6.9896979279515159E-2</v>
      </c>
      <c r="I13" s="12">
        <v>3983242.3820224721</v>
      </c>
      <c r="J13" s="13">
        <f t="shared" si="0"/>
        <v>6.7786161951188612E-2</v>
      </c>
      <c r="K13" s="12">
        <f t="shared" si="1"/>
        <v>697067.41685393255</v>
      </c>
      <c r="L13" s="13">
        <f t="shared" si="0"/>
        <v>7.3186669570359977E-2</v>
      </c>
      <c r="M13" s="12"/>
      <c r="N13" s="9"/>
      <c r="O13" s="12"/>
      <c r="P13" s="13"/>
      <c r="Q13" s="12"/>
      <c r="R13" s="13"/>
      <c r="S13" s="12"/>
      <c r="T13" s="13"/>
      <c r="U13" s="12"/>
      <c r="V13" s="12"/>
      <c r="W13" s="12"/>
      <c r="X13" s="12"/>
      <c r="Y13" s="12"/>
      <c r="AA13" s="9" t="s">
        <v>159</v>
      </c>
    </row>
    <row r="14" spans="1:34">
      <c r="B14" s="7" t="s">
        <v>71</v>
      </c>
      <c r="C14" s="12">
        <v>839610.71823204425</v>
      </c>
      <c r="D14" s="13">
        <v>5.6672253827440608E-2</v>
      </c>
      <c r="E14" s="12">
        <v>3782894.7618170655</v>
      </c>
      <c r="F14" s="13">
        <v>7.1445127573367503E-2</v>
      </c>
      <c r="G14" s="12">
        <v>43218951.13382443</v>
      </c>
      <c r="H14" s="13">
        <v>6.9696561983552494E-2</v>
      </c>
      <c r="I14" s="12">
        <v>3840092.0736648249</v>
      </c>
      <c r="J14" s="13">
        <f t="shared" si="0"/>
        <v>6.5350053611538172E-2</v>
      </c>
      <c r="K14" s="12">
        <f t="shared" si="1"/>
        <v>672016.11289134435</v>
      </c>
      <c r="L14" s="13">
        <f t="shared" si="0"/>
        <v>7.0556477050831012E-2</v>
      </c>
      <c r="M14" s="12"/>
      <c r="N14" s="7"/>
      <c r="O14" s="12"/>
      <c r="P14" s="13"/>
      <c r="Q14" s="12"/>
      <c r="R14" s="13"/>
      <c r="S14" s="12"/>
      <c r="T14" s="13"/>
      <c r="U14" s="12"/>
      <c r="V14" s="12"/>
      <c r="W14" s="12"/>
      <c r="X14" s="12"/>
      <c r="Y14" s="12"/>
    </row>
    <row r="15" spans="1:34">
      <c r="B15" s="8" t="s">
        <v>72</v>
      </c>
      <c r="C15" s="12">
        <v>773336.66298342543</v>
      </c>
      <c r="D15" s="13">
        <v>5.2198871104156309E-2</v>
      </c>
      <c r="E15" s="12">
        <v>3269253.3186003682</v>
      </c>
      <c r="F15" s="13">
        <v>6.1744308293912177E-2</v>
      </c>
      <c r="G15" s="12">
        <v>39082112.815837935</v>
      </c>
      <c r="H15" s="13">
        <v>6.3025335572881216E-2</v>
      </c>
      <c r="I15" s="12">
        <v>3516430.3756906078</v>
      </c>
      <c r="J15" s="13">
        <f t="shared" si="0"/>
        <v>5.9842032212866172E-2</v>
      </c>
      <c r="K15" s="12">
        <f t="shared" si="1"/>
        <v>615375.31574585638</v>
      </c>
      <c r="L15" s="13">
        <f t="shared" si="0"/>
        <v>6.4609632879577411E-2</v>
      </c>
      <c r="M15" s="12"/>
      <c r="N15" s="8"/>
      <c r="O15" s="12"/>
      <c r="P15" s="13"/>
      <c r="Q15" s="12"/>
      <c r="R15" s="13"/>
      <c r="S15" s="12"/>
      <c r="T15" s="13"/>
      <c r="U15" s="12"/>
      <c r="V15" s="12"/>
      <c r="W15" s="12"/>
      <c r="X15" s="12"/>
      <c r="Y15" s="12"/>
    </row>
    <row r="16" spans="1:34">
      <c r="B16" s="8" t="s">
        <v>73</v>
      </c>
      <c r="C16" s="12">
        <v>718212.04419889499</v>
      </c>
      <c r="D16" s="13">
        <v>4.8478055826242698E-2</v>
      </c>
      <c r="E16" s="12">
        <v>2995587.5101289134</v>
      </c>
      <c r="F16" s="13">
        <v>5.657575621150631E-2</v>
      </c>
      <c r="G16" s="12">
        <v>36479291.543278083</v>
      </c>
      <c r="H16" s="13">
        <v>5.8827924728889182E-2</v>
      </c>
      <c r="I16" s="12">
        <v>3178096.4917127071</v>
      </c>
      <c r="J16" s="13">
        <f t="shared" si="0"/>
        <v>5.4084321972482599E-2</v>
      </c>
      <c r="K16" s="12">
        <f t="shared" si="1"/>
        <v>556166.88604972372</v>
      </c>
      <c r="L16" s="13">
        <f t="shared" si="0"/>
        <v>5.8393207215173173E-2</v>
      </c>
      <c r="M16" s="12"/>
      <c r="N16" s="8"/>
      <c r="O16" s="12"/>
      <c r="P16" s="13"/>
      <c r="Q16" s="12"/>
      <c r="R16" s="13"/>
      <c r="S16" s="12"/>
      <c r="T16" s="13"/>
      <c r="U16" s="12"/>
      <c r="V16" s="12"/>
      <c r="W16" s="12"/>
      <c r="X16" s="12"/>
      <c r="Y16" s="12"/>
    </row>
    <row r="17" spans="2:25">
      <c r="B17" s="9" t="s">
        <v>74</v>
      </c>
      <c r="C17" s="12">
        <v>668004.57458563545</v>
      </c>
      <c r="D17" s="13">
        <v>4.508913951042004E-2</v>
      </c>
      <c r="E17" s="12">
        <v>2533905.4094536523</v>
      </c>
      <c r="F17" s="13">
        <v>4.785625999024732E-2</v>
      </c>
      <c r="G17" s="12">
        <v>31914252.507059544</v>
      </c>
      <c r="H17" s="13">
        <v>5.1466165181324991E-2</v>
      </c>
      <c r="I17" s="12">
        <v>2815364.0589318601</v>
      </c>
      <c r="J17" s="13">
        <f t="shared" si="0"/>
        <v>4.7911401252316292E-2</v>
      </c>
      <c r="K17" s="12">
        <f t="shared" si="1"/>
        <v>492688.71031307551</v>
      </c>
      <c r="L17" s="13">
        <f t="shared" si="0"/>
        <v>5.1728491349475478E-2</v>
      </c>
      <c r="M17" s="12"/>
      <c r="N17" s="9"/>
      <c r="O17" s="12"/>
      <c r="P17" s="13"/>
      <c r="Q17" s="12"/>
      <c r="R17" s="13"/>
      <c r="S17" s="12"/>
      <c r="T17" s="13"/>
      <c r="U17" s="12"/>
      <c r="V17" s="12"/>
      <c r="W17" s="12"/>
      <c r="X17" s="12"/>
      <c r="Y17" s="12"/>
    </row>
    <row r="18" spans="2:25">
      <c r="B18" s="7" t="s">
        <v>75</v>
      </c>
      <c r="C18" s="12">
        <v>356480.22444964875</v>
      </c>
      <c r="D18" s="13">
        <v>2.4061791167951829E-2</v>
      </c>
      <c r="E18" s="12">
        <v>2304621.1887587821</v>
      </c>
      <c r="F18" s="13">
        <v>4.3525914730989664E-2</v>
      </c>
      <c r="G18" s="12">
        <v>28838744.97770492</v>
      </c>
      <c r="H18" s="13">
        <v>4.6506482090293462E-2</v>
      </c>
      <c r="I18" s="12">
        <v>2426254.276065574</v>
      </c>
      <c r="J18" s="13">
        <f t="shared" si="0"/>
        <v>4.1289595138480586E-2</v>
      </c>
      <c r="K18" s="12">
        <f t="shared" si="1"/>
        <v>424594.49831147544</v>
      </c>
      <c r="L18" s="13">
        <f t="shared" si="0"/>
        <v>4.4579127496108865E-2</v>
      </c>
      <c r="M18" s="12"/>
      <c r="N18" s="12"/>
      <c r="O18" s="12"/>
      <c r="P18" s="12"/>
      <c r="Q18" s="12"/>
      <c r="R18" s="12"/>
      <c r="S18" s="12"/>
      <c r="T18" s="12"/>
      <c r="U18" s="12"/>
      <c r="V18" s="12"/>
      <c r="W18" s="12"/>
      <c r="X18" s="12"/>
      <c r="Y18" s="12"/>
    </row>
    <row r="19" spans="2:25">
      <c r="B19" s="8" t="s">
        <v>76</v>
      </c>
      <c r="C19" s="12">
        <v>332929.27007025765</v>
      </c>
      <c r="D19" s="13">
        <v>2.2472142970894799E-2</v>
      </c>
      <c r="E19" s="12">
        <v>1851865.6482435598</v>
      </c>
      <c r="F19" s="13">
        <v>3.4975008774483105E-2</v>
      </c>
      <c r="G19" s="12">
        <v>24439608.979016393</v>
      </c>
      <c r="H19" s="13">
        <v>3.9412264235323027E-2</v>
      </c>
      <c r="I19" s="12">
        <v>2097692.9068852458</v>
      </c>
      <c r="J19" s="13">
        <f t="shared" si="0"/>
        <v>3.5698191943264145E-2</v>
      </c>
      <c r="K19" s="12">
        <f t="shared" si="1"/>
        <v>367096.25870491797</v>
      </c>
      <c r="L19" s="13">
        <f t="shared" si="0"/>
        <v>3.8542258520142515E-2</v>
      </c>
      <c r="M19" s="12"/>
      <c r="N19" s="12"/>
      <c r="O19" s="12"/>
      <c r="P19" s="12"/>
      <c r="Q19" s="12"/>
      <c r="R19" s="12"/>
      <c r="S19" s="12"/>
      <c r="T19" s="12"/>
      <c r="U19" s="12"/>
      <c r="V19" s="12"/>
      <c r="W19" s="12"/>
      <c r="X19" s="12"/>
      <c r="Y19" s="12"/>
    </row>
    <row r="20" spans="2:25">
      <c r="B20" s="8" t="s">
        <v>77</v>
      </c>
      <c r="C20" s="12">
        <v>315010.4217330211</v>
      </c>
      <c r="D20" s="13">
        <v>2.1262652073254035E-2</v>
      </c>
      <c r="E20" s="12">
        <v>1663461.056674473</v>
      </c>
      <c r="F20" s="13">
        <v>3.1416731072463185E-2</v>
      </c>
      <c r="G20" s="12">
        <v>21954030.535737704</v>
      </c>
      <c r="H20" s="13">
        <v>3.5403923739031451E-2</v>
      </c>
      <c r="I20" s="12">
        <v>1840023.6898360655</v>
      </c>
      <c r="J20" s="13">
        <f t="shared" si="0"/>
        <v>3.1313219701664521E-2</v>
      </c>
      <c r="K20" s="12">
        <f t="shared" si="1"/>
        <v>322004.14572131145</v>
      </c>
      <c r="L20" s="13">
        <f t="shared" si="0"/>
        <v>3.3807936568823881E-2</v>
      </c>
      <c r="M20" s="12"/>
      <c r="N20" s="12"/>
      <c r="O20" s="12"/>
      <c r="P20" s="12"/>
      <c r="Q20" s="12"/>
      <c r="R20" s="12"/>
      <c r="S20" s="12"/>
      <c r="T20" s="12"/>
      <c r="U20" s="12"/>
      <c r="V20" s="12"/>
      <c r="W20" s="12"/>
      <c r="X20" s="12"/>
      <c r="Y20" s="12"/>
    </row>
    <row r="21" spans="2:25">
      <c r="B21" s="9" t="s">
        <v>78</v>
      </c>
      <c r="C21" s="12">
        <v>299534.08374707261</v>
      </c>
      <c r="D21" s="13">
        <v>2.0218026348959108E-2</v>
      </c>
      <c r="E21" s="12">
        <v>1357602.1063231849</v>
      </c>
      <c r="F21" s="13">
        <v>2.5640167593121863E-2</v>
      </c>
      <c r="G21" s="12">
        <v>18681024.507540986</v>
      </c>
      <c r="H21" s="13">
        <v>3.0125746885308082E-2</v>
      </c>
      <c r="I21" s="12">
        <v>1590669.1272131149</v>
      </c>
      <c r="J21" s="13">
        <f t="shared" si="0"/>
        <v>2.7069744877859087E-2</v>
      </c>
      <c r="K21" s="12">
        <f t="shared" si="1"/>
        <v>278367.09726229508</v>
      </c>
      <c r="L21" s="13">
        <f t="shared" si="0"/>
        <v>2.9226385101378038E-2</v>
      </c>
      <c r="M21" s="12"/>
      <c r="N21" s="12"/>
      <c r="O21" s="12"/>
      <c r="P21" s="12"/>
      <c r="Q21" s="12"/>
      <c r="R21" s="12"/>
      <c r="S21" s="12"/>
      <c r="T21" s="12"/>
      <c r="U21" s="12"/>
      <c r="V21" s="12"/>
      <c r="W21" s="12"/>
      <c r="X21" s="12"/>
      <c r="Y21" s="12"/>
    </row>
    <row r="22" spans="2:25">
      <c r="B22" s="7" t="s">
        <v>79</v>
      </c>
      <c r="C22" s="12">
        <v>261067.245</v>
      </c>
      <c r="D22" s="13">
        <v>1.7621582065823076E-2</v>
      </c>
      <c r="E22" s="12">
        <v>1273682.8400000001</v>
      </c>
      <c r="F22" s="13">
        <v>2.4055237779889781E-2</v>
      </c>
      <c r="G22" s="12">
        <v>16927520.600000001</v>
      </c>
      <c r="H22" s="13">
        <v>2.72979782658914E-2</v>
      </c>
      <c r="I22" s="12">
        <v>1428741.716</v>
      </c>
      <c r="J22" s="13">
        <f t="shared" si="0"/>
        <v>2.4314090898485709E-2</v>
      </c>
      <c r="K22" s="12">
        <f>I22*0.125</f>
        <v>178592.7145</v>
      </c>
      <c r="L22" s="13">
        <f t="shared" si="0"/>
        <v>1.8750849154270579E-2</v>
      </c>
      <c r="M22" s="12"/>
      <c r="N22" s="12"/>
      <c r="O22" s="12"/>
      <c r="P22" s="12"/>
      <c r="Q22" s="12"/>
      <c r="R22" s="12"/>
      <c r="S22" s="12"/>
      <c r="T22" s="12"/>
      <c r="U22" s="12"/>
      <c r="V22" s="12"/>
      <c r="W22" s="12"/>
      <c r="X22" s="12"/>
      <c r="Y22" s="12"/>
    </row>
    <row r="23" spans="2:25">
      <c r="B23" s="8" t="s">
        <v>80</v>
      </c>
      <c r="C23" s="12">
        <v>221528.24947499999</v>
      </c>
      <c r="D23" s="13">
        <v>1.4952769076878413E-2</v>
      </c>
      <c r="E23" s="12">
        <v>992212.53359999997</v>
      </c>
      <c r="F23" s="13">
        <v>1.8739287108504091E-2</v>
      </c>
      <c r="G23" s="12">
        <v>13967247.41</v>
      </c>
      <c r="H23" s="13">
        <v>2.2524126553566736E-2</v>
      </c>
      <c r="I23" s="12">
        <v>1201663.7934119999</v>
      </c>
      <c r="J23" s="13">
        <f t="shared" si="0"/>
        <v>2.0449716260988994E-2</v>
      </c>
      <c r="K23" s="12">
        <f t="shared" ref="K23:K46" si="16">I23*0.125</f>
        <v>150207.97417649999</v>
      </c>
      <c r="L23" s="13">
        <f t="shared" si="0"/>
        <v>1.577067168410233E-2</v>
      </c>
      <c r="M23" s="12"/>
      <c r="N23" s="12"/>
      <c r="O23" s="12"/>
      <c r="P23" s="12"/>
      <c r="Q23" s="12"/>
      <c r="R23" s="12"/>
      <c r="S23" s="12"/>
      <c r="T23" s="12"/>
      <c r="U23" s="12"/>
      <c r="V23" s="12"/>
      <c r="W23" s="12"/>
      <c r="X23" s="12"/>
      <c r="Y23" s="12"/>
    </row>
    <row r="24" spans="2:25">
      <c r="B24" s="8" t="s">
        <v>81</v>
      </c>
      <c r="C24" s="12">
        <v>189951.38830112497</v>
      </c>
      <c r="D24" s="13">
        <v>1.2821386219727792E-2</v>
      </c>
      <c r="E24" s="12">
        <v>889760.10154399998</v>
      </c>
      <c r="F24" s="13">
        <v>1.6804333180542651E-2</v>
      </c>
      <c r="G24" s="12">
        <v>12429541.748500001</v>
      </c>
      <c r="H24" s="13">
        <v>2.0044362581106107E-2</v>
      </c>
      <c r="I24" s="12">
        <v>1068071.6426246841</v>
      </c>
      <c r="J24" s="13">
        <f t="shared" si="0"/>
        <v>1.8176267070563728E-2</v>
      </c>
      <c r="K24" s="12">
        <f t="shared" si="16"/>
        <v>133508.95532808552</v>
      </c>
      <c r="L24" s="13">
        <f t="shared" si="0"/>
        <v>1.4017404288354556E-2</v>
      </c>
      <c r="M24" s="12"/>
      <c r="N24" s="12"/>
      <c r="O24" s="12"/>
      <c r="P24" s="12"/>
      <c r="Q24" s="12"/>
      <c r="R24" s="12"/>
      <c r="S24" s="12"/>
      <c r="T24" s="12"/>
      <c r="U24" s="12"/>
      <c r="V24" s="12"/>
      <c r="W24" s="12"/>
      <c r="X24" s="12"/>
      <c r="Y24" s="12"/>
    </row>
    <row r="25" spans="2:25">
      <c r="B25" s="9" t="s">
        <v>82</v>
      </c>
      <c r="C25" s="12">
        <v>163358.82199746184</v>
      </c>
      <c r="D25" s="13">
        <v>1.1026434541814919E-2</v>
      </c>
      <c r="E25" s="12">
        <v>733526.52021976002</v>
      </c>
      <c r="F25" s="13">
        <v>1.3853648889343172E-2</v>
      </c>
      <c r="G25" s="12">
        <v>10383650.186225001</v>
      </c>
      <c r="H25" s="13">
        <v>1.6745078254649368E-2</v>
      </c>
      <c r="I25" s="12">
        <v>920231.47686058842</v>
      </c>
      <c r="J25" s="13">
        <f t="shared" si="0"/>
        <v>1.5660347511009538E-2</v>
      </c>
      <c r="K25" s="12">
        <f t="shared" si="16"/>
        <v>115028.93460757355</v>
      </c>
      <c r="L25" s="13">
        <f t="shared" si="0"/>
        <v>1.207714551649903E-2</v>
      </c>
      <c r="M25" s="12"/>
      <c r="N25" s="12"/>
      <c r="O25" s="12"/>
      <c r="P25" s="12"/>
      <c r="Q25" s="12"/>
      <c r="R25" s="12"/>
      <c r="S25" s="12"/>
      <c r="T25" s="12"/>
      <c r="U25" s="12"/>
      <c r="V25" s="12"/>
      <c r="W25" s="12"/>
      <c r="X25" s="12"/>
      <c r="Y25" s="12"/>
    </row>
    <row r="26" spans="2:25">
      <c r="B26" s="7" t="s">
        <v>83</v>
      </c>
      <c r="C26" s="12">
        <v>140933.48280782986</v>
      </c>
      <c r="D26" s="13">
        <v>9.5127633997916499E-3</v>
      </c>
      <c r="E26" s="12">
        <v>695448.49097361043</v>
      </c>
      <c r="F26" s="13">
        <v>1.3134493367309345E-2</v>
      </c>
      <c r="G26" s="12">
        <v>9484610.308291249</v>
      </c>
      <c r="H26" s="13">
        <v>1.5295251571348496E-2</v>
      </c>
      <c r="I26" s="12">
        <v>838714.37051255372</v>
      </c>
      <c r="J26" s="13">
        <f t="shared" si="0"/>
        <v>1.4273102838769813E-2</v>
      </c>
      <c r="K26" s="12">
        <f t="shared" si="16"/>
        <v>104839.29631406922</v>
      </c>
      <c r="L26" s="13">
        <f t="shared" si="0"/>
        <v>1.1007312566633211E-2</v>
      </c>
      <c r="M26" s="12"/>
      <c r="N26" s="12"/>
      <c r="O26" s="12"/>
      <c r="P26" s="12"/>
      <c r="Q26" s="12"/>
      <c r="R26" s="12"/>
      <c r="S26" s="12"/>
      <c r="T26" s="12"/>
      <c r="U26" s="12"/>
      <c r="V26" s="12"/>
      <c r="W26" s="12"/>
      <c r="X26" s="12"/>
      <c r="Y26" s="12"/>
    </row>
    <row r="27" spans="2:25">
      <c r="B27" s="8" t="s">
        <v>84</v>
      </c>
      <c r="C27" s="12">
        <v>119223.86780069454</v>
      </c>
      <c r="D27" s="13">
        <v>8.047402387284474E-3</v>
      </c>
      <c r="E27" s="12">
        <v>537530.20786915219</v>
      </c>
      <c r="F27" s="13">
        <v>1.0151991185000212E-2</v>
      </c>
      <c r="G27" s="12">
        <v>7790710.8120475626</v>
      </c>
      <c r="H27" s="13">
        <v>1.2563603344433058E-2</v>
      </c>
      <c r="I27" s="12">
        <v>712159.24905488617</v>
      </c>
      <c r="J27" s="13">
        <f t="shared" si="0"/>
        <v>1.2119408652947757E-2</v>
      </c>
      <c r="K27" s="12">
        <f t="shared" si="16"/>
        <v>89019.906131860771</v>
      </c>
      <c r="L27" s="13">
        <f t="shared" si="0"/>
        <v>9.3463993549739565E-3</v>
      </c>
      <c r="M27" s="12"/>
      <c r="N27" s="12"/>
      <c r="O27" s="12"/>
      <c r="P27" s="12"/>
      <c r="Q27" s="12"/>
      <c r="R27" s="12"/>
      <c r="S27" s="12"/>
      <c r="T27" s="12"/>
      <c r="U27" s="12"/>
      <c r="V27" s="12"/>
      <c r="W27" s="12"/>
      <c r="X27" s="12"/>
      <c r="Y27" s="12"/>
    </row>
    <row r="28" spans="2:25">
      <c r="B28" s="8" t="s">
        <v>85</v>
      </c>
      <c r="C28" s="12">
        <v>101687.18196959383</v>
      </c>
      <c r="D28" s="13">
        <v>6.863706789871255E-3</v>
      </c>
      <c r="E28" s="12">
        <v>494243.27421663026</v>
      </c>
      <c r="F28" s="13">
        <v>9.3344583981301889E-3</v>
      </c>
      <c r="G28" s="12">
        <v>7080844.9902404286</v>
      </c>
      <c r="H28" s="13">
        <v>1.1418846103647878E-2</v>
      </c>
      <c r="I28" s="12">
        <v>641336.97289278172</v>
      </c>
      <c r="J28" s="13">
        <f t="shared" si="0"/>
        <v>1.0914166837048355E-2</v>
      </c>
      <c r="K28" s="12">
        <f t="shared" si="16"/>
        <v>80167.121611597715</v>
      </c>
      <c r="L28" s="13">
        <f t="shared" si="0"/>
        <v>8.4169256773972915E-3</v>
      </c>
      <c r="M28" s="12"/>
      <c r="N28" s="12"/>
      <c r="O28" s="12"/>
      <c r="P28" s="12"/>
      <c r="Q28" s="12"/>
      <c r="R28" s="12"/>
      <c r="S28" s="12"/>
      <c r="T28" s="12"/>
      <c r="U28" s="12"/>
      <c r="V28" s="12"/>
      <c r="W28" s="12"/>
      <c r="X28" s="12"/>
      <c r="Y28" s="12"/>
    </row>
    <row r="29" spans="2:25">
      <c r="B29" s="9" t="s">
        <v>86</v>
      </c>
      <c r="C29" s="12">
        <v>88289.49058400272</v>
      </c>
      <c r="D29" s="13">
        <v>5.9593860726408548E-3</v>
      </c>
      <c r="E29" s="12">
        <v>401989.31663113792</v>
      </c>
      <c r="F29" s="13">
        <v>7.592116571608536E-3</v>
      </c>
      <c r="G29" s="12">
        <v>5888557.8917043637</v>
      </c>
      <c r="H29" s="13">
        <v>9.4961175439472797E-3</v>
      </c>
      <c r="I29" s="12">
        <v>563765.50641375314</v>
      </c>
      <c r="J29" s="13">
        <f t="shared" si="0"/>
        <v>9.5940684133946161E-3</v>
      </c>
      <c r="K29" s="12">
        <f t="shared" si="16"/>
        <v>70470.688301719143</v>
      </c>
      <c r="L29" s="13">
        <f t="shared" si="0"/>
        <v>7.398875423572533E-3</v>
      </c>
      <c r="M29" s="12"/>
      <c r="N29" s="12"/>
      <c r="O29" s="12"/>
      <c r="P29" s="12"/>
      <c r="Q29" s="12"/>
      <c r="R29" s="12"/>
      <c r="S29" s="12"/>
      <c r="T29" s="12"/>
      <c r="U29" s="12"/>
      <c r="V29" s="12"/>
      <c r="W29" s="12"/>
      <c r="X29" s="12"/>
      <c r="Y29" s="12"/>
    </row>
    <row r="30" spans="2:25">
      <c r="B30" s="7" t="s">
        <v>87</v>
      </c>
      <c r="C30" s="12">
        <v>74536.589449322331</v>
      </c>
      <c r="D30" s="13">
        <v>5.0310893191054893E-3</v>
      </c>
      <c r="E30" s="12">
        <v>387453.94013859896</v>
      </c>
      <c r="F30" s="13">
        <v>7.3175961598015869E-3</v>
      </c>
      <c r="G30" s="12">
        <v>5546619.7079487089</v>
      </c>
      <c r="H30" s="13">
        <v>8.944694726098797E-3</v>
      </c>
      <c r="I30" s="12">
        <v>522811.16431727406</v>
      </c>
      <c r="J30" s="13">
        <f t="shared" si="0"/>
        <v>8.8971141736813048E-3</v>
      </c>
      <c r="K30" s="12">
        <f t="shared" si="16"/>
        <v>65351.395539659257</v>
      </c>
      <c r="L30" s="13">
        <f t="shared" si="0"/>
        <v>6.8613894089460288E-3</v>
      </c>
      <c r="M30" s="12"/>
      <c r="N30" s="12"/>
      <c r="O30" s="12"/>
      <c r="P30" s="12"/>
      <c r="Q30" s="12"/>
      <c r="R30" s="12"/>
      <c r="S30" s="12"/>
      <c r="T30" s="12"/>
      <c r="U30" s="12"/>
      <c r="V30" s="12"/>
      <c r="W30" s="12"/>
      <c r="X30" s="12"/>
      <c r="Y30" s="12"/>
    </row>
    <row r="31" spans="2:25">
      <c r="B31" s="8" t="s">
        <v>88</v>
      </c>
      <c r="C31" s="12">
        <v>63841.34397917059</v>
      </c>
      <c r="D31" s="13">
        <v>4.3091789708103543E-3</v>
      </c>
      <c r="E31" s="12">
        <v>308466.74270949315</v>
      </c>
      <c r="F31" s="13">
        <v>5.8258151951430387E-3</v>
      </c>
      <c r="G31" s="12">
        <v>4522700.151756403</v>
      </c>
      <c r="H31" s="13">
        <v>7.2934822153334147E-3</v>
      </c>
      <c r="I31" s="12">
        <v>451902.92803576757</v>
      </c>
      <c r="J31" s="13">
        <f t="shared" si="0"/>
        <v>7.6904095026462428E-3</v>
      </c>
      <c r="K31" s="12">
        <f t="shared" si="16"/>
        <v>56487.866004470947</v>
      </c>
      <c r="L31" s="13">
        <f t="shared" si="0"/>
        <v>5.930787588182853E-3</v>
      </c>
      <c r="M31" s="12"/>
      <c r="N31" s="12"/>
      <c r="O31" s="12"/>
      <c r="P31" s="12"/>
      <c r="Q31" s="12"/>
      <c r="R31" s="12"/>
      <c r="S31" s="12"/>
      <c r="T31" s="12"/>
      <c r="U31" s="12"/>
      <c r="V31" s="12"/>
      <c r="W31" s="12"/>
      <c r="X31" s="12"/>
      <c r="Y31" s="12"/>
    </row>
    <row r="32" spans="2:25">
      <c r="B32" s="8" t="s">
        <v>89</v>
      </c>
      <c r="C32" s="12">
        <v>54435.284102190853</v>
      </c>
      <c r="D32" s="13">
        <v>3.6742863934659839E-3</v>
      </c>
      <c r="E32" s="12">
        <v>290685.16674049961</v>
      </c>
      <c r="F32" s="13">
        <v>5.4899858782973213E-3</v>
      </c>
      <c r="G32" s="12">
        <v>4221638.7789929425</v>
      </c>
      <c r="H32" s="13">
        <v>6.8079789331577387E-3</v>
      </c>
      <c r="I32" s="12">
        <v>441920.82572844118</v>
      </c>
      <c r="J32" s="13">
        <f t="shared" si="0"/>
        <v>7.520535731802753E-3</v>
      </c>
      <c r="K32" s="12">
        <f t="shared" si="16"/>
        <v>55240.103216055148</v>
      </c>
      <c r="L32" s="13">
        <f t="shared" si="0"/>
        <v>5.7997821779599366E-3</v>
      </c>
      <c r="M32" s="12"/>
      <c r="N32" s="12"/>
      <c r="O32" s="12"/>
      <c r="P32" s="12"/>
      <c r="Q32" s="12"/>
      <c r="R32" s="12"/>
      <c r="S32" s="12"/>
      <c r="T32" s="12"/>
      <c r="U32" s="12"/>
      <c r="V32" s="12"/>
      <c r="W32" s="12"/>
      <c r="X32" s="12"/>
      <c r="Y32" s="12"/>
    </row>
    <row r="33" spans="2:27">
      <c r="B33" s="9" t="s">
        <v>90</v>
      </c>
      <c r="C33" s="12">
        <v>47445.272907373175</v>
      </c>
      <c r="D33" s="13">
        <v>3.2024728731199071E-3</v>
      </c>
      <c r="E33" s="12">
        <v>231447.01172499469</v>
      </c>
      <c r="F33" s="13">
        <v>4.3711925179817021E-3</v>
      </c>
      <c r="G33" s="12">
        <v>3476028.3621440008</v>
      </c>
      <c r="H33" s="13">
        <v>5.60557856780449E-3</v>
      </c>
      <c r="I33" s="12">
        <v>367720.36993569613</v>
      </c>
      <c r="J33" s="13">
        <f t="shared" si="0"/>
        <v>6.2578046120697912E-3</v>
      </c>
      <c r="K33" s="12">
        <f t="shared" si="16"/>
        <v>45965.046241962016</v>
      </c>
      <c r="L33" s="13">
        <f t="shared" si="0"/>
        <v>4.8259731695387918E-3</v>
      </c>
      <c r="M33" s="12"/>
      <c r="N33" s="12"/>
      <c r="O33" s="12"/>
      <c r="P33" s="12"/>
      <c r="Q33" s="12"/>
      <c r="R33" s="12"/>
      <c r="S33" s="12"/>
      <c r="T33" s="12"/>
      <c r="U33" s="12"/>
      <c r="V33" s="12"/>
      <c r="W33" s="12"/>
      <c r="X33" s="12"/>
      <c r="Y33" s="12"/>
    </row>
    <row r="34" spans="2:27">
      <c r="B34" s="7" t="s">
        <v>91</v>
      </c>
      <c r="C34" s="12">
        <v>40411.093335804071</v>
      </c>
      <c r="D34" s="13">
        <v>2.727678064655363E-3</v>
      </c>
      <c r="E34" s="12">
        <v>223038.46926274581</v>
      </c>
      <c r="F34" s="13">
        <v>4.2123857240457044E-3</v>
      </c>
      <c r="G34" s="12">
        <v>3353690.5578224007</v>
      </c>
      <c r="H34" s="13">
        <v>5.4082918651394869E-3</v>
      </c>
      <c r="I34" s="12">
        <v>364939.04753167642</v>
      </c>
      <c r="J34" s="13">
        <f t="shared" si="0"/>
        <v>6.2104725260867079E-3</v>
      </c>
      <c r="K34" s="12">
        <f t="shared" si="16"/>
        <v>45617.380941459553</v>
      </c>
      <c r="L34" s="13">
        <f t="shared" si="0"/>
        <v>4.7894710108468937E-3</v>
      </c>
      <c r="M34" s="12"/>
      <c r="N34" s="12"/>
      <c r="O34" s="12"/>
      <c r="P34" s="12"/>
      <c r="Q34" s="12"/>
      <c r="R34" s="12"/>
      <c r="S34" s="12"/>
      <c r="T34" s="12"/>
      <c r="U34" s="12"/>
      <c r="V34" s="12"/>
      <c r="W34" s="12"/>
      <c r="X34" s="12"/>
      <c r="Y34" s="12"/>
    </row>
    <row r="35" spans="2:27">
      <c r="B35" s="8" t="s">
        <v>92</v>
      </c>
      <c r="C35" s="12">
        <v>34674.819802112477</v>
      </c>
      <c r="D35" s="13">
        <v>2.3404896418949537E-3</v>
      </c>
      <c r="E35" s="12">
        <v>170927.57071756918</v>
      </c>
      <c r="F35" s="13">
        <v>3.2282003239912159E-3</v>
      </c>
      <c r="G35" s="12">
        <v>2675835.2241490409</v>
      </c>
      <c r="H35" s="13">
        <v>4.3151559828512129E-3</v>
      </c>
      <c r="I35" s="12">
        <v>309389.85711123049</v>
      </c>
      <c r="J35" s="13">
        <f t="shared" si="0"/>
        <v>5.2651455645409068E-3</v>
      </c>
      <c r="K35" s="12">
        <f t="shared" si="16"/>
        <v>38673.732138903812</v>
      </c>
      <c r="L35" s="13">
        <f t="shared" si="0"/>
        <v>4.0604417688564305E-3</v>
      </c>
      <c r="M35" s="12"/>
      <c r="N35" s="12"/>
      <c r="O35" s="12"/>
      <c r="P35" s="12"/>
      <c r="Q35" s="12"/>
      <c r="R35" s="12"/>
      <c r="S35" s="12"/>
      <c r="T35" s="12"/>
      <c r="U35" s="12"/>
      <c r="V35" s="12"/>
      <c r="W35" s="12"/>
      <c r="X35" s="12"/>
      <c r="Y35" s="12"/>
    </row>
    <row r="36" spans="2:27">
      <c r="B36" s="8" t="s">
        <v>93</v>
      </c>
      <c r="C36" s="12">
        <v>30479.860930806168</v>
      </c>
      <c r="D36" s="13">
        <v>2.0573372609308973E-3</v>
      </c>
      <c r="E36" s="12">
        <v>167130.96086687964</v>
      </c>
      <c r="F36" s="13">
        <v>3.1564961682566469E-3</v>
      </c>
      <c r="G36" s="12">
        <v>2508599.8405266847</v>
      </c>
      <c r="H36" s="13">
        <v>4.0454656971155049E-3</v>
      </c>
      <c r="I36" s="12">
        <v>303182.88939988607</v>
      </c>
      <c r="J36" s="13">
        <f t="shared" si="0"/>
        <v>5.1595164116663688E-3</v>
      </c>
      <c r="K36" s="12">
        <f t="shared" si="16"/>
        <v>37897.861174985759</v>
      </c>
      <c r="L36" s="13">
        <f t="shared" si="0"/>
        <v>3.9789813383549052E-3</v>
      </c>
      <c r="M36" s="12"/>
      <c r="N36" s="12"/>
      <c r="O36" s="12"/>
      <c r="P36" s="12"/>
      <c r="Q36" s="12"/>
      <c r="R36" s="12"/>
      <c r="S36" s="12"/>
      <c r="T36" s="12"/>
      <c r="U36" s="12"/>
      <c r="V36" s="12"/>
      <c r="W36" s="12"/>
      <c r="X36" s="12"/>
      <c r="Y36" s="12"/>
    </row>
    <row r="37" spans="2:27">
      <c r="B37" s="9" t="s">
        <v>94</v>
      </c>
      <c r="C37" s="12">
        <v>25712.576095839275</v>
      </c>
      <c r="D37" s="13">
        <v>1.7355538792181782E-3</v>
      </c>
      <c r="E37" s="12">
        <v>138905.92908483493</v>
      </c>
      <c r="F37" s="13">
        <v>2.6234279431543665E-3</v>
      </c>
      <c r="G37" s="12">
        <v>2109043.5644476819</v>
      </c>
      <c r="H37" s="13">
        <v>3.4011257020186963E-3</v>
      </c>
      <c r="I37" s="12">
        <v>266815.94668569666</v>
      </c>
      <c r="J37" s="13">
        <f t="shared" si="0"/>
        <v>4.5406297780987764E-3</v>
      </c>
      <c r="K37" s="12">
        <f t="shared" si="16"/>
        <v>33351.993335712083</v>
      </c>
      <c r="L37" s="13">
        <f t="shared" si="0"/>
        <v>3.501700490879626E-3</v>
      </c>
      <c r="M37" s="12"/>
      <c r="N37" s="12"/>
      <c r="O37" s="12"/>
      <c r="P37" s="12"/>
      <c r="Q37" s="12"/>
      <c r="R37" s="12"/>
      <c r="S37" s="12"/>
      <c r="T37" s="12"/>
      <c r="U37" s="12"/>
      <c r="V37" s="12"/>
      <c r="W37" s="12"/>
      <c r="X37" s="12"/>
      <c r="Y37" s="12"/>
    </row>
    <row r="38" spans="2:27">
      <c r="B38" s="7" t="s">
        <v>95</v>
      </c>
      <c r="C38" s="12">
        <v>22287.382561942577</v>
      </c>
      <c r="D38" s="13">
        <v>1.504359311133288E-3</v>
      </c>
      <c r="E38" s="12">
        <v>136253.64397701959</v>
      </c>
      <c r="F38" s="13">
        <v>2.5733359210866444E-3</v>
      </c>
      <c r="G38" s="12">
        <v>2054235.5297805297</v>
      </c>
      <c r="H38" s="13">
        <v>3.312740133068915E-3</v>
      </c>
      <c r="I38" s="12">
        <v>258633.19764392689</v>
      </c>
      <c r="J38" s="13">
        <f t="shared" si="0"/>
        <v>4.401377104383826E-3</v>
      </c>
      <c r="K38" s="12">
        <f t="shared" si="16"/>
        <v>32329.149705490861</v>
      </c>
      <c r="L38" s="13">
        <f t="shared" si="0"/>
        <v>3.3943098469086221E-3</v>
      </c>
      <c r="M38" s="12"/>
      <c r="N38" s="12"/>
      <c r="O38" s="12"/>
      <c r="P38" s="12"/>
      <c r="Q38" s="12"/>
      <c r="R38" s="12"/>
      <c r="S38" s="12"/>
      <c r="T38" s="12"/>
      <c r="U38" s="12"/>
      <c r="V38" s="12"/>
      <c r="W38" s="12"/>
      <c r="X38" s="12"/>
      <c r="Y38" s="12"/>
    </row>
    <row r="39" spans="2:27">
      <c r="B39" s="8" t="s">
        <v>96</v>
      </c>
      <c r="C39" s="12">
        <v>19135.282090460903</v>
      </c>
      <c r="D39" s="13">
        <v>1.2915980467397639E-3</v>
      </c>
      <c r="E39" s="12">
        <v>106566.54874184547</v>
      </c>
      <c r="F39" s="13">
        <v>2.0126546333679952E-3</v>
      </c>
      <c r="G39" s="12">
        <v>1666085.0503134502</v>
      </c>
      <c r="H39" s="13">
        <v>2.686793569318305E-3</v>
      </c>
      <c r="I39" s="12">
        <v>225225.8642630417</v>
      </c>
      <c r="J39" s="13">
        <f t="shared" si="0"/>
        <v>3.8328566143592604E-3</v>
      </c>
      <c r="K39" s="12">
        <f t="shared" si="16"/>
        <v>28153.233032880213</v>
      </c>
      <c r="L39" s="13">
        <f t="shared" si="0"/>
        <v>2.9558710011351806E-3</v>
      </c>
      <c r="M39" s="12"/>
      <c r="N39" s="12"/>
      <c r="O39" s="12"/>
      <c r="P39" s="12"/>
      <c r="Q39" s="12"/>
      <c r="R39" s="12"/>
      <c r="S39" s="12"/>
      <c r="T39" s="12"/>
      <c r="U39" s="12"/>
      <c r="V39" s="12"/>
      <c r="W39" s="12"/>
      <c r="X39" s="12"/>
      <c r="Y39" s="12"/>
    </row>
    <row r="40" spans="2:27">
      <c r="B40" s="8" t="s">
        <v>97</v>
      </c>
      <c r="C40" s="12">
        <v>16255.746187344073</v>
      </c>
      <c r="D40" s="13">
        <v>1.097234413614294E-3</v>
      </c>
      <c r="E40" s="12">
        <v>101778.88350605793</v>
      </c>
      <c r="F40" s="13">
        <v>1.9222330448527716E-3</v>
      </c>
      <c r="G40" s="12">
        <v>1603721.4427664327</v>
      </c>
      <c r="H40" s="13">
        <v>2.5862235896013074E-3</v>
      </c>
      <c r="I40" s="12">
        <v>217546.93788657882</v>
      </c>
      <c r="J40" s="13">
        <f t="shared" si="0"/>
        <v>3.7021779116733666E-3</v>
      </c>
      <c r="K40" s="12">
        <f t="shared" si="16"/>
        <v>27193.367235822352</v>
      </c>
      <c r="L40" s="13">
        <f t="shared" si="0"/>
        <v>2.8550925409423058E-3</v>
      </c>
      <c r="M40" s="12"/>
      <c r="N40" s="12"/>
      <c r="O40" s="12"/>
      <c r="P40" s="12"/>
      <c r="Q40" s="12"/>
      <c r="R40" s="12"/>
      <c r="S40" s="12"/>
      <c r="T40" s="12"/>
      <c r="U40" s="12"/>
      <c r="V40" s="12"/>
      <c r="W40" s="12"/>
      <c r="X40" s="12"/>
      <c r="Y40" s="12"/>
    </row>
    <row r="41" spans="2:27">
      <c r="B41" s="9" t="s">
        <v>98</v>
      </c>
      <c r="C41" s="12">
        <v>29541.907990179185</v>
      </c>
      <c r="D41" s="13">
        <v>1.9940270792298629E-3</v>
      </c>
      <c r="E41" s="12">
        <v>929187.30796978576</v>
      </c>
      <c r="F41" s="13">
        <v>1.754896975393723E-2</v>
      </c>
      <c r="G41" s="12">
        <v>7340684.2263514679</v>
      </c>
      <c r="H41" s="13">
        <v>1.1837872964556557E-2</v>
      </c>
      <c r="I41" s="12">
        <v>814407.92166312691</v>
      </c>
      <c r="J41" s="13">
        <f t="shared" si="0"/>
        <v>1.3859459700807181E-2</v>
      </c>
      <c r="K41" s="12">
        <f t="shared" si="16"/>
        <v>101800.99020789086</v>
      </c>
      <c r="L41" s="13">
        <f t="shared" si="0"/>
        <v>1.0688314002548731E-2</v>
      </c>
      <c r="M41" s="12"/>
      <c r="N41" s="12"/>
      <c r="O41" s="12"/>
      <c r="P41" s="12"/>
      <c r="Q41" s="12"/>
      <c r="R41" s="12"/>
      <c r="S41" s="12"/>
      <c r="T41" s="12"/>
      <c r="U41" s="12"/>
      <c r="V41" s="12"/>
      <c r="W41" s="12"/>
      <c r="X41" s="12"/>
      <c r="Y41" s="12"/>
    </row>
    <row r="42" spans="2:27">
      <c r="B42" s="7" t="s">
        <v>99</v>
      </c>
      <c r="C42" s="12">
        <v>63819.822805697164</v>
      </c>
      <c r="D42" s="13">
        <v>4.3077263292715245E-3</v>
      </c>
      <c r="E42" s="12">
        <v>69782.272552201961</v>
      </c>
      <c r="F42" s="13">
        <v>1.3179334025292312E-3</v>
      </c>
      <c r="G42" s="12">
        <v>6341524.5610631574</v>
      </c>
      <c r="H42" s="13">
        <v>1.022658921711893E-2</v>
      </c>
      <c r="I42" s="12">
        <v>1009129.4723307546</v>
      </c>
      <c r="J42" s="13">
        <f t="shared" si="0"/>
        <v>1.7173198937092481E-2</v>
      </c>
      <c r="K42" s="12">
        <f t="shared" si="16"/>
        <v>126141.18404134433</v>
      </c>
      <c r="L42" s="13">
        <f t="shared" si="0"/>
        <v>1.3243845476688417E-2</v>
      </c>
      <c r="M42" s="12"/>
      <c r="N42" s="12"/>
      <c r="O42" s="12"/>
      <c r="P42" s="12"/>
      <c r="Q42" s="12"/>
      <c r="R42" s="12"/>
      <c r="S42" s="12"/>
      <c r="T42" s="12"/>
      <c r="U42" s="12"/>
      <c r="V42" s="12"/>
      <c r="W42" s="12"/>
      <c r="X42" s="12"/>
      <c r="Y42" s="12"/>
    </row>
    <row r="43" spans="2:27">
      <c r="B43" s="8" t="s">
        <v>100</v>
      </c>
      <c r="C43" s="12">
        <v>13586.937460678571</v>
      </c>
      <c r="D43" s="13">
        <v>9.1709449604278489E-4</v>
      </c>
      <c r="E43" s="12">
        <v>26540.678718474781</v>
      </c>
      <c r="F43" s="13">
        <v>5.0125691998219215E-4</v>
      </c>
      <c r="G43" s="12">
        <v>2900720.3744025622</v>
      </c>
      <c r="H43" s="13">
        <v>4.6778145250562864E-3</v>
      </c>
      <c r="I43" s="12">
        <v>579715.23761514027</v>
      </c>
      <c r="J43" s="13">
        <f t="shared" si="0"/>
        <v>9.8654983085912518E-3</v>
      </c>
      <c r="K43" s="12">
        <f t="shared" si="16"/>
        <v>72464.404701892534</v>
      </c>
      <c r="L43" s="13">
        <f t="shared" si="0"/>
        <v>7.6082001744768963E-3</v>
      </c>
      <c r="M43" s="12"/>
      <c r="N43" s="12"/>
      <c r="O43" s="12"/>
      <c r="P43" s="12"/>
      <c r="Q43" s="12"/>
      <c r="R43" s="12"/>
      <c r="S43" s="12"/>
      <c r="T43" s="12"/>
      <c r="U43" s="12"/>
      <c r="V43" s="12"/>
      <c r="W43" s="12"/>
      <c r="X43" s="12"/>
      <c r="Y43" s="12"/>
    </row>
    <row r="44" spans="2:27">
      <c r="B44" s="8" t="s">
        <v>101</v>
      </c>
      <c r="C44" s="12">
        <v>2620.8436186714107</v>
      </c>
      <c r="D44" s="13">
        <v>1.7690235673995406E-4</v>
      </c>
      <c r="E44" s="12">
        <v>11496.680394174206</v>
      </c>
      <c r="F44" s="13">
        <v>2.1713049110503639E-4</v>
      </c>
      <c r="G44" s="12">
        <v>1461189.8337603435</v>
      </c>
      <c r="H44" s="13">
        <v>2.356371571884622E-3</v>
      </c>
      <c r="I44" s="12">
        <v>393640.66804758704</v>
      </c>
      <c r="J44" s="13">
        <f t="shared" si="0"/>
        <v>6.6989119706291761E-3</v>
      </c>
      <c r="K44" s="12">
        <f t="shared" si="16"/>
        <v>49205.08350594838</v>
      </c>
      <c r="L44" s="13">
        <f t="shared" si="0"/>
        <v>5.1661519397720188E-3</v>
      </c>
      <c r="M44" s="12"/>
      <c r="N44" s="12"/>
      <c r="O44" s="12"/>
      <c r="P44" s="12"/>
      <c r="Q44" s="12"/>
      <c r="R44" s="12"/>
      <c r="S44" s="12"/>
      <c r="T44" s="12"/>
      <c r="U44" s="12"/>
      <c r="V44" s="12"/>
      <c r="W44" s="12"/>
      <c r="X44" s="12"/>
      <c r="Y44" s="12"/>
    </row>
    <row r="45" spans="2:27">
      <c r="B45" s="9" t="s">
        <v>102</v>
      </c>
      <c r="C45" s="12">
        <v>559.14477390421689</v>
      </c>
      <c r="D45" s="13">
        <v>3.7741293512440627E-5</v>
      </c>
      <c r="E45" s="12">
        <v>5456.8218836854739</v>
      </c>
      <c r="F45" s="13">
        <v>1.0305952456308521E-4</v>
      </c>
      <c r="G45" s="12">
        <v>787563.83748256601</v>
      </c>
      <c r="H45" s="13">
        <v>1.2700560836181238E-3</v>
      </c>
      <c r="I45" s="12">
        <v>258849.14572975269</v>
      </c>
      <c r="J45" s="13">
        <f t="shared" si="0"/>
        <v>4.4050520732948073E-3</v>
      </c>
      <c r="K45" s="12">
        <f t="shared" si="16"/>
        <v>32356.143216219087</v>
      </c>
      <c r="L45" s="13">
        <f t="shared" si="0"/>
        <v>3.3971439560671404E-3</v>
      </c>
      <c r="M45" s="12"/>
      <c r="N45" s="12"/>
      <c r="O45" s="12"/>
      <c r="P45" s="12"/>
      <c r="Q45" s="12"/>
      <c r="R45" s="12"/>
      <c r="S45" s="12"/>
      <c r="T45" s="12"/>
      <c r="U45" s="12"/>
      <c r="V45" s="12"/>
      <c r="W45" s="12"/>
      <c r="X45" s="12"/>
      <c r="Y45" s="12"/>
    </row>
    <row r="46" spans="2:27">
      <c r="B46" s="10" t="s">
        <v>103</v>
      </c>
      <c r="C46" s="12">
        <v>144.36397279482722</v>
      </c>
      <c r="D46" s="13">
        <v>9.744315469189932E-6</v>
      </c>
      <c r="E46" s="12">
        <v>9264.0859568480719</v>
      </c>
      <c r="F46" s="13">
        <v>1.7496489982177831E-4</v>
      </c>
      <c r="G46" s="12">
        <v>1675544.0092830225</v>
      </c>
      <c r="H46" s="13">
        <v>2.7020474545428989E-3</v>
      </c>
      <c r="I46" s="12">
        <v>1015798.7983031753</v>
      </c>
      <c r="J46" s="13">
        <f t="shared" si="0"/>
        <v>1.728669642660308E-2</v>
      </c>
      <c r="K46" s="12">
        <f t="shared" si="16"/>
        <v>126974.84978789691</v>
      </c>
      <c r="L46" s="13">
        <f t="shared" si="0"/>
        <v>1.3331373910882689E-2</v>
      </c>
      <c r="M46" s="12"/>
      <c r="N46" s="12"/>
      <c r="O46" s="12"/>
      <c r="P46" s="12"/>
      <c r="Q46" s="12"/>
      <c r="R46" s="12"/>
      <c r="S46" s="12"/>
      <c r="T46" s="12"/>
      <c r="U46" s="12"/>
      <c r="V46" s="12"/>
      <c r="W46" s="12"/>
      <c r="X46" s="12"/>
      <c r="Y46" s="12"/>
    </row>
    <row r="47" spans="2:27">
      <c r="B47" s="8" t="s">
        <v>104</v>
      </c>
      <c r="C47" s="12">
        <f t="shared" ref="C47:L47" si="17">SUM(C3:C46)</f>
        <v>14815199</v>
      </c>
      <c r="D47" s="13">
        <f t="shared" si="17"/>
        <v>1.0000000000000002</v>
      </c>
      <c r="E47" s="12">
        <f t="shared" si="17"/>
        <v>52948253.999999993</v>
      </c>
      <c r="F47" s="13">
        <f t="shared" si="17"/>
        <v>1.0000000000000002</v>
      </c>
      <c r="G47" s="12">
        <f t="shared" si="17"/>
        <v>620101621.99999988</v>
      </c>
      <c r="H47" s="13">
        <f t="shared" si="17"/>
        <v>1.0000000000000004</v>
      </c>
      <c r="I47" s="12">
        <f t="shared" si="17"/>
        <v>58761880.999999985</v>
      </c>
      <c r="J47" s="13">
        <f t="shared" si="17"/>
        <v>1.0000000000000007</v>
      </c>
      <c r="K47" s="12">
        <f t="shared" si="17"/>
        <v>9524513.4249999989</v>
      </c>
      <c r="L47" s="13">
        <f t="shared" si="17"/>
        <v>1.0000000000000002</v>
      </c>
      <c r="M47" s="12"/>
      <c r="N47" s="12"/>
      <c r="O47" s="12"/>
      <c r="P47" s="12"/>
      <c r="Q47" s="12"/>
      <c r="R47" s="12"/>
      <c r="S47" s="12"/>
      <c r="T47" s="12"/>
      <c r="U47" s="12"/>
      <c r="V47" s="12"/>
      <c r="W47" s="12"/>
      <c r="X47" s="12"/>
      <c r="Y47" s="12"/>
      <c r="Z47" s="25"/>
      <c r="AA47" s="25"/>
    </row>
    <row r="50" spans="1:25">
      <c r="A50" t="s">
        <v>1</v>
      </c>
      <c r="B50" s="7" t="s">
        <v>60</v>
      </c>
      <c r="C50" s="12">
        <v>199537</v>
      </c>
      <c r="D50" s="13">
        <v>1.3468398230762881E-2</v>
      </c>
      <c r="E50" s="12">
        <v>217489</v>
      </c>
      <c r="F50" s="13">
        <v>4.1075764273549049E-3</v>
      </c>
      <c r="G50" s="12">
        <v>2080378</v>
      </c>
      <c r="H50" s="13">
        <v>3.3548984975885136E-3</v>
      </c>
      <c r="I50" s="12">
        <v>772438</v>
      </c>
      <c r="J50" s="12"/>
      <c r="K50" s="12"/>
      <c r="L50" s="12"/>
      <c r="M50" s="12"/>
      <c r="N50" s="12"/>
      <c r="O50" s="12"/>
      <c r="P50" s="12"/>
      <c r="Q50" s="12"/>
      <c r="R50" s="12"/>
      <c r="S50" s="12"/>
      <c r="T50" s="12"/>
      <c r="U50" s="12"/>
      <c r="V50" s="12"/>
      <c r="W50" s="12"/>
      <c r="X50" s="12"/>
      <c r="Y50" s="12"/>
    </row>
    <row r="51" spans="1:25">
      <c r="B51" s="8" t="s">
        <v>61</v>
      </c>
      <c r="C51" s="12">
        <v>243795</v>
      </c>
      <c r="D51" s="13">
        <v>1.645573576163236E-2</v>
      </c>
      <c r="E51" s="12">
        <v>411917</v>
      </c>
      <c r="F51" s="13">
        <v>7.7796144137255224E-3</v>
      </c>
      <c r="G51" s="12">
        <v>914429</v>
      </c>
      <c r="H51" s="13">
        <v>1.4746437802415557E-3</v>
      </c>
      <c r="I51" s="12">
        <v>468133</v>
      </c>
      <c r="J51" s="12"/>
      <c r="K51" s="12"/>
      <c r="L51" s="12"/>
      <c r="M51" s="12"/>
      <c r="N51" s="12"/>
      <c r="O51" s="12"/>
      <c r="P51" s="12"/>
      <c r="Q51" s="12"/>
      <c r="R51" s="12"/>
      <c r="S51" s="12"/>
      <c r="T51" s="12"/>
      <c r="U51" s="12"/>
      <c r="V51" s="12"/>
      <c r="W51" s="12"/>
      <c r="X51" s="12"/>
      <c r="Y51" s="12"/>
    </row>
    <row r="52" spans="1:25">
      <c r="B52" s="9" t="s">
        <v>62</v>
      </c>
      <c r="C52" s="12">
        <v>255450</v>
      </c>
      <c r="D52" s="13">
        <v>1.7242427860739502E-2</v>
      </c>
      <c r="E52" s="12">
        <v>595675</v>
      </c>
      <c r="F52" s="13">
        <v>1.1250134895855112E-2</v>
      </c>
      <c r="G52" s="12">
        <v>1766164</v>
      </c>
      <c r="H52" s="13">
        <v>2.8481847770428833E-3</v>
      </c>
      <c r="I52" s="12">
        <v>309497</v>
      </c>
      <c r="J52" s="12"/>
      <c r="K52" s="12"/>
      <c r="L52" s="12"/>
      <c r="M52" s="12"/>
      <c r="N52" s="12"/>
      <c r="O52" s="12"/>
      <c r="P52" s="12"/>
      <c r="Q52" s="12"/>
      <c r="R52" s="12"/>
      <c r="S52" s="12"/>
      <c r="T52" s="12"/>
      <c r="U52" s="12"/>
      <c r="V52" s="12"/>
      <c r="W52" s="12"/>
      <c r="X52" s="12"/>
      <c r="Y52" s="12"/>
    </row>
    <row r="53" spans="1:25">
      <c r="B53" s="7" t="s">
        <v>63</v>
      </c>
      <c r="C53" s="12">
        <v>330739</v>
      </c>
      <c r="D53" s="13">
        <v>2.2324303574997543E-2</v>
      </c>
      <c r="E53" s="12">
        <v>865607</v>
      </c>
      <c r="F53" s="13">
        <v>1.6348168912236467E-2</v>
      </c>
      <c r="G53" s="12">
        <v>4656832</v>
      </c>
      <c r="H53" s="13">
        <v>7.5097884520611705E-3</v>
      </c>
      <c r="I53" s="12">
        <v>419395</v>
      </c>
      <c r="J53" s="12"/>
      <c r="K53" s="12"/>
      <c r="L53" s="12"/>
      <c r="M53" s="12"/>
      <c r="N53" s="12"/>
      <c r="O53" s="12"/>
      <c r="P53" s="12"/>
      <c r="Q53" s="12"/>
      <c r="R53" s="12"/>
      <c r="S53" s="12"/>
      <c r="T53" s="12"/>
      <c r="U53" s="12"/>
      <c r="V53" s="12"/>
      <c r="W53" s="12"/>
      <c r="X53" s="12"/>
      <c r="Y53" s="12"/>
    </row>
    <row r="54" spans="1:25">
      <c r="B54" s="8" t="s">
        <v>64</v>
      </c>
      <c r="C54" s="12">
        <v>482146</v>
      </c>
      <c r="D54" s="13">
        <v>3.2544011052433382E-2</v>
      </c>
      <c r="E54" s="12">
        <v>1244907</v>
      </c>
      <c r="F54" s="13">
        <v>2.3511766790270366E-2</v>
      </c>
      <c r="G54" s="12">
        <v>10799262</v>
      </c>
      <c r="H54" s="13">
        <v>1.7415310034457548E-2</v>
      </c>
      <c r="I54" s="12">
        <v>801770</v>
      </c>
      <c r="J54" s="12"/>
      <c r="K54" s="12"/>
      <c r="L54" s="12"/>
      <c r="M54" s="12"/>
      <c r="N54" s="12"/>
      <c r="O54" s="12"/>
      <c r="P54" s="12"/>
      <c r="Q54" s="12"/>
      <c r="R54" s="12"/>
      <c r="S54" s="12"/>
      <c r="T54" s="12"/>
      <c r="U54" s="12"/>
      <c r="V54" s="12"/>
      <c r="W54" s="12"/>
      <c r="X54" s="12"/>
      <c r="Y54" s="12"/>
    </row>
    <row r="55" spans="1:25">
      <c r="B55" s="8" t="s">
        <v>65</v>
      </c>
      <c r="C55" s="12">
        <v>788600</v>
      </c>
      <c r="D55" s="13">
        <v>5.3229119635855041E-2</v>
      </c>
      <c r="E55" s="12">
        <v>2039654</v>
      </c>
      <c r="F55" s="13">
        <v>3.8521647947069235E-2</v>
      </c>
      <c r="G55" s="12">
        <v>19977073</v>
      </c>
      <c r="H55" s="13">
        <v>3.2215805105570268E-2</v>
      </c>
      <c r="I55" s="12">
        <v>1591982</v>
      </c>
      <c r="J55" s="12"/>
      <c r="K55" s="12"/>
      <c r="L55" s="12"/>
      <c r="M55" s="12"/>
      <c r="N55" s="12"/>
      <c r="O55" s="12"/>
      <c r="P55" s="12"/>
      <c r="Q55" s="12"/>
      <c r="R55" s="12"/>
      <c r="S55" s="12"/>
      <c r="T55" s="12"/>
      <c r="U55" s="12"/>
      <c r="V55" s="12"/>
      <c r="W55" s="12"/>
      <c r="X55" s="12"/>
      <c r="Y55" s="12"/>
    </row>
    <row r="56" spans="1:25">
      <c r="B56" s="9" t="s">
        <v>66</v>
      </c>
      <c r="C56" s="12">
        <v>1052747</v>
      </c>
      <c r="D56" s="13">
        <v>7.1058579773380023E-2</v>
      </c>
      <c r="E56" s="12">
        <v>2805538</v>
      </c>
      <c r="F56" s="13">
        <v>5.2986411978759494E-2</v>
      </c>
      <c r="G56" s="12">
        <v>28929898</v>
      </c>
      <c r="H56" s="13">
        <v>4.6653479000253295E-2</v>
      </c>
      <c r="I56" s="12">
        <v>2504887</v>
      </c>
      <c r="J56" s="12"/>
      <c r="K56" s="12"/>
      <c r="L56" s="12"/>
      <c r="M56" s="12"/>
      <c r="N56" s="12"/>
      <c r="O56" s="12"/>
      <c r="P56" s="12"/>
      <c r="Q56" s="12"/>
      <c r="R56" s="12"/>
      <c r="S56" s="12"/>
      <c r="T56" s="12"/>
      <c r="U56" s="12"/>
      <c r="V56" s="12"/>
      <c r="W56" s="12"/>
      <c r="X56" s="12"/>
      <c r="Y56" s="12"/>
    </row>
    <row r="57" spans="1:25">
      <c r="B57" s="7" t="s">
        <v>67</v>
      </c>
      <c r="C57" s="12">
        <v>1564354.4470727379</v>
      </c>
      <c r="D57" s="13">
        <v>0.10559118693395464</v>
      </c>
      <c r="E57" s="12">
        <v>3554335.3329390893</v>
      </c>
      <c r="F57" s="13">
        <v>6.7128470996212455E-2</v>
      </c>
      <c r="G57" s="12">
        <v>38166705.933175638</v>
      </c>
      <c r="H57" s="13">
        <v>6.1549114821015008E-2</v>
      </c>
      <c r="I57" s="12">
        <v>3466284.7752808989</v>
      </c>
      <c r="J57" s="12"/>
      <c r="K57" s="12"/>
      <c r="L57" s="12"/>
      <c r="M57" s="12"/>
      <c r="N57" s="12"/>
      <c r="O57" s="12"/>
      <c r="P57" s="12"/>
      <c r="Q57" s="12"/>
      <c r="R57" s="12"/>
      <c r="S57" s="12"/>
      <c r="T57" s="12"/>
      <c r="U57" s="12"/>
      <c r="V57" s="12"/>
      <c r="W57" s="12"/>
      <c r="X57" s="12"/>
      <c r="Y57" s="12"/>
    </row>
    <row r="58" spans="1:25">
      <c r="B58" s="8" t="s">
        <v>68</v>
      </c>
      <c r="C58" s="12">
        <v>1386556.3973979892</v>
      </c>
      <c r="D58" s="13">
        <v>9.3590129798323277E-2</v>
      </c>
      <c r="E58" s="12">
        <v>3957439.7403903017</v>
      </c>
      <c r="F58" s="13">
        <v>7.4741647578979706E-2</v>
      </c>
      <c r="G58" s="12">
        <v>42035284.496156119</v>
      </c>
      <c r="H58" s="13">
        <v>6.7787735114416658E-2</v>
      </c>
      <c r="I58" s="12">
        <v>3888713.0224719099</v>
      </c>
      <c r="J58" s="12"/>
      <c r="K58" s="12"/>
      <c r="L58" s="12"/>
      <c r="M58" s="12"/>
      <c r="N58" s="12"/>
      <c r="O58" s="12"/>
      <c r="P58" s="12"/>
      <c r="Q58" s="12"/>
      <c r="R58" s="12"/>
      <c r="S58" s="12"/>
      <c r="T58" s="12"/>
      <c r="U58" s="12"/>
      <c r="V58" s="12"/>
      <c r="W58" s="12"/>
      <c r="X58" s="12"/>
      <c r="Y58" s="12"/>
    </row>
    <row r="59" spans="1:25">
      <c r="B59" s="8" t="s">
        <v>69</v>
      </c>
      <c r="C59" s="12">
        <v>1249178.5576581904</v>
      </c>
      <c r="D59" s="13">
        <v>8.4317366081831935E-2</v>
      </c>
      <c r="E59" s="12">
        <v>4205035.866351271</v>
      </c>
      <c r="F59" s="13">
        <v>7.9417838147246025E-2</v>
      </c>
      <c r="G59" s="12">
        <v>44626239.346540511</v>
      </c>
      <c r="H59" s="13">
        <v>7.1966009704358624E-2</v>
      </c>
      <c r="I59" s="12">
        <v>4074600.8202247191</v>
      </c>
      <c r="J59" s="12"/>
      <c r="K59" s="12"/>
      <c r="L59" s="12"/>
      <c r="M59" s="12"/>
      <c r="N59" s="12"/>
      <c r="O59" s="12"/>
      <c r="P59" s="12"/>
      <c r="Q59" s="12"/>
      <c r="R59" s="12"/>
      <c r="S59" s="12"/>
      <c r="T59" s="12"/>
      <c r="U59" s="12"/>
      <c r="V59" s="12"/>
      <c r="W59" s="12"/>
      <c r="X59" s="12"/>
      <c r="Y59" s="12"/>
    </row>
    <row r="60" spans="1:25">
      <c r="B60" s="9" t="s">
        <v>70</v>
      </c>
      <c r="C60" s="12">
        <v>1133449.5978710821</v>
      </c>
      <c r="D60" s="13">
        <v>7.650586386798329E-2</v>
      </c>
      <c r="E60" s="12">
        <v>3958689.0603193375</v>
      </c>
      <c r="F60" s="13">
        <v>7.4765242689954201E-2</v>
      </c>
      <c r="G60" s="12">
        <v>43343230.224127732</v>
      </c>
      <c r="H60" s="13">
        <v>6.9896979279515159E-2</v>
      </c>
      <c r="I60" s="12">
        <v>3983242.3820224721</v>
      </c>
      <c r="J60" s="12"/>
      <c r="K60" s="12"/>
      <c r="L60" s="12"/>
      <c r="M60" s="12"/>
      <c r="N60" s="12"/>
      <c r="O60" s="12"/>
      <c r="P60" s="12"/>
      <c r="Q60" s="12"/>
      <c r="R60" s="12"/>
      <c r="S60" s="12"/>
      <c r="T60" s="12"/>
      <c r="U60" s="12"/>
      <c r="V60" s="12"/>
      <c r="W60" s="12"/>
      <c r="X60" s="12"/>
      <c r="Y60" s="12"/>
    </row>
    <row r="61" spans="1:25">
      <c r="B61" s="7" t="s">
        <v>71</v>
      </c>
      <c r="C61" s="12">
        <v>839610.71823204425</v>
      </c>
      <c r="D61" s="13">
        <v>5.6672253827440608E-2</v>
      </c>
      <c r="E61" s="12">
        <v>3782894.7618170655</v>
      </c>
      <c r="F61" s="13">
        <v>7.1445127573367503E-2</v>
      </c>
      <c r="G61" s="12">
        <v>43218951.13382443</v>
      </c>
      <c r="H61" s="13">
        <v>6.9696561983552494E-2</v>
      </c>
      <c r="I61" s="12">
        <v>3840092.0736648249</v>
      </c>
      <c r="J61" s="12"/>
      <c r="K61" s="12"/>
      <c r="L61" s="12"/>
      <c r="M61" s="12"/>
      <c r="N61" s="12"/>
      <c r="O61" s="12"/>
      <c r="P61" s="12"/>
      <c r="Q61" s="12"/>
      <c r="R61" s="12"/>
      <c r="S61" s="12"/>
      <c r="T61" s="12"/>
      <c r="U61" s="12"/>
      <c r="V61" s="12"/>
      <c r="W61" s="12"/>
      <c r="X61" s="12"/>
      <c r="Y61" s="12"/>
    </row>
    <row r="62" spans="1:25">
      <c r="B62" s="8" t="s">
        <v>72</v>
      </c>
      <c r="C62" s="12">
        <v>773336.66298342543</v>
      </c>
      <c r="D62" s="13">
        <v>5.2198871104156309E-2</v>
      </c>
      <c r="E62" s="12">
        <v>3269253.3186003682</v>
      </c>
      <c r="F62" s="13">
        <v>6.1744308293912177E-2</v>
      </c>
      <c r="G62" s="12">
        <v>39082112.815837935</v>
      </c>
      <c r="H62" s="13">
        <v>6.3025335572881216E-2</v>
      </c>
      <c r="I62" s="12">
        <v>3516430.3756906078</v>
      </c>
      <c r="J62" s="12"/>
      <c r="K62" s="12"/>
      <c r="L62" s="12"/>
      <c r="M62" s="12"/>
      <c r="N62" s="12"/>
      <c r="O62" s="12"/>
      <c r="P62" s="12"/>
      <c r="Q62" s="12"/>
      <c r="R62" s="12"/>
      <c r="S62" s="12"/>
      <c r="T62" s="12"/>
      <c r="U62" s="12"/>
      <c r="V62" s="12"/>
      <c r="W62" s="12"/>
      <c r="X62" s="12"/>
      <c r="Y62" s="12"/>
    </row>
    <row r="63" spans="1:25">
      <c r="B63" s="8" t="s">
        <v>73</v>
      </c>
      <c r="C63" s="12">
        <v>718212.04419889499</v>
      </c>
      <c r="D63" s="13">
        <v>4.8478055826242698E-2</v>
      </c>
      <c r="E63" s="12">
        <v>2995587.5101289134</v>
      </c>
      <c r="F63" s="13">
        <v>5.657575621150631E-2</v>
      </c>
      <c r="G63" s="12">
        <v>36479291.543278083</v>
      </c>
      <c r="H63" s="13">
        <v>5.8827924728889182E-2</v>
      </c>
      <c r="I63" s="12">
        <v>3178096.4917127071</v>
      </c>
      <c r="J63" s="12"/>
      <c r="K63" s="12"/>
      <c r="L63" s="12"/>
      <c r="M63" s="12"/>
      <c r="N63" s="12"/>
      <c r="O63" s="12"/>
      <c r="P63" s="12"/>
      <c r="Q63" s="12"/>
      <c r="R63" s="12"/>
      <c r="S63" s="12"/>
      <c r="T63" s="12"/>
      <c r="U63" s="12"/>
      <c r="V63" s="12"/>
      <c r="W63" s="12"/>
      <c r="X63" s="12"/>
      <c r="Y63" s="12"/>
    </row>
    <row r="64" spans="1:25">
      <c r="B64" s="9" t="s">
        <v>74</v>
      </c>
      <c r="C64" s="12">
        <v>668004.57458563545</v>
      </c>
      <c r="D64" s="13">
        <v>4.508913951042004E-2</v>
      </c>
      <c r="E64" s="12">
        <v>2533905.4094536523</v>
      </c>
      <c r="F64" s="13">
        <v>4.785625999024732E-2</v>
      </c>
      <c r="G64" s="12">
        <v>31914252.507059544</v>
      </c>
      <c r="H64" s="13">
        <v>5.1466165181324991E-2</v>
      </c>
      <c r="I64" s="12">
        <v>2815364.0589318601</v>
      </c>
      <c r="J64" s="12"/>
      <c r="K64" s="12"/>
      <c r="L64" s="12"/>
      <c r="M64" s="12"/>
      <c r="N64" s="12"/>
      <c r="O64" s="12"/>
      <c r="P64" s="12"/>
      <c r="Q64" s="12"/>
      <c r="R64" s="12"/>
      <c r="S64" s="12"/>
      <c r="T64" s="12"/>
      <c r="U64" s="12"/>
      <c r="V64" s="12"/>
      <c r="W64" s="12"/>
      <c r="X64" s="12"/>
      <c r="Y64" s="12"/>
    </row>
    <row r="65" spans="2:25">
      <c r="B65" s="7" t="s">
        <v>75</v>
      </c>
      <c r="C65" s="12">
        <v>356480.22444964875</v>
      </c>
      <c r="D65" s="13">
        <v>2.4061791167951829E-2</v>
      </c>
      <c r="E65" s="12">
        <v>2304621.1887587821</v>
      </c>
      <c r="F65" s="13">
        <v>4.3525914730989664E-2</v>
      </c>
      <c r="G65" s="12">
        <v>28838744.97770492</v>
      </c>
      <c r="H65" s="13">
        <v>4.6506482090293462E-2</v>
      </c>
      <c r="I65" s="12">
        <v>2426254.276065574</v>
      </c>
      <c r="J65" s="12"/>
      <c r="K65" s="12"/>
      <c r="L65" s="12"/>
      <c r="M65" s="12"/>
      <c r="N65" s="12"/>
      <c r="O65" s="12"/>
      <c r="P65" s="12"/>
      <c r="Q65" s="12"/>
      <c r="R65" s="12"/>
      <c r="S65" s="12"/>
      <c r="T65" s="12"/>
      <c r="U65" s="12"/>
      <c r="V65" s="12"/>
      <c r="W65" s="12"/>
      <c r="X65" s="12"/>
      <c r="Y65" s="12"/>
    </row>
    <row r="66" spans="2:25">
      <c r="B66" s="8" t="s">
        <v>76</v>
      </c>
      <c r="C66" s="12">
        <v>332929.27007025765</v>
      </c>
      <c r="D66" s="13">
        <v>2.2472142970894799E-2</v>
      </c>
      <c r="E66" s="12">
        <v>1851865.6482435598</v>
      </c>
      <c r="F66" s="13">
        <v>3.4975008774483105E-2</v>
      </c>
      <c r="G66" s="12">
        <v>24439608.979016393</v>
      </c>
      <c r="H66" s="13">
        <v>3.9412264235323027E-2</v>
      </c>
      <c r="I66" s="12">
        <v>2097692.9068852458</v>
      </c>
      <c r="J66" s="12"/>
      <c r="K66" s="12"/>
      <c r="L66" s="12"/>
      <c r="M66" s="12"/>
      <c r="N66" s="12"/>
      <c r="O66" s="12"/>
      <c r="P66" s="12"/>
      <c r="Q66" s="12"/>
      <c r="R66" s="12"/>
      <c r="S66" s="12"/>
      <c r="T66" s="12"/>
      <c r="U66" s="12"/>
      <c r="V66" s="12"/>
      <c r="W66" s="12"/>
      <c r="X66" s="12"/>
      <c r="Y66" s="12"/>
    </row>
    <row r="67" spans="2:25">
      <c r="B67" s="8" t="s">
        <v>77</v>
      </c>
      <c r="C67" s="12">
        <v>315010.4217330211</v>
      </c>
      <c r="D67" s="13">
        <v>2.1262652073254035E-2</v>
      </c>
      <c r="E67" s="12">
        <v>1663461.056674473</v>
      </c>
      <c r="F67" s="13">
        <v>3.1416731072463185E-2</v>
      </c>
      <c r="G67" s="12">
        <v>21954030.535737704</v>
      </c>
      <c r="H67" s="13">
        <v>3.5403923739031451E-2</v>
      </c>
      <c r="I67" s="12">
        <v>1840023.6898360655</v>
      </c>
      <c r="J67" s="12"/>
      <c r="K67" s="12"/>
      <c r="L67" s="12"/>
      <c r="M67" s="12"/>
      <c r="N67" s="12"/>
      <c r="O67" s="12"/>
      <c r="P67" s="12"/>
      <c r="Q67" s="12"/>
      <c r="R67" s="12"/>
      <c r="S67" s="12"/>
      <c r="T67" s="12"/>
      <c r="U67" s="12"/>
      <c r="V67" s="12"/>
      <c r="W67" s="12"/>
      <c r="X67" s="12"/>
      <c r="Y67" s="12"/>
    </row>
    <row r="68" spans="2:25">
      <c r="B68" s="9" t="s">
        <v>78</v>
      </c>
      <c r="C68" s="12">
        <v>299534.08374707261</v>
      </c>
      <c r="D68" s="13">
        <v>2.0218026348959108E-2</v>
      </c>
      <c r="E68" s="12">
        <v>1357602.1063231849</v>
      </c>
      <c r="F68" s="13">
        <v>2.5640167593121863E-2</v>
      </c>
      <c r="G68" s="12">
        <v>18681024.507540986</v>
      </c>
      <c r="H68" s="13">
        <v>3.0125746885308082E-2</v>
      </c>
      <c r="I68" s="12">
        <v>1590669.1272131149</v>
      </c>
      <c r="J68" s="12"/>
      <c r="K68" s="12"/>
      <c r="L68" s="12"/>
      <c r="M68" s="12"/>
      <c r="N68" s="12"/>
      <c r="O68" s="12"/>
      <c r="P68" s="12"/>
      <c r="Q68" s="12"/>
      <c r="R68" s="12"/>
      <c r="S68" s="12"/>
      <c r="T68" s="12"/>
      <c r="U68" s="12"/>
      <c r="V68" s="12"/>
      <c r="W68" s="12"/>
      <c r="X68" s="12"/>
      <c r="Y68" s="12"/>
    </row>
    <row r="69" spans="2:25">
      <c r="B69" s="7" t="s">
        <v>79</v>
      </c>
      <c r="C69" s="12">
        <v>261067.245</v>
      </c>
      <c r="D69" s="13">
        <v>1.7621582065823076E-2</v>
      </c>
      <c r="E69" s="12">
        <v>1273682.8400000001</v>
      </c>
      <c r="F69" s="13">
        <v>2.4055237779889781E-2</v>
      </c>
      <c r="G69" s="12">
        <v>16927520.600000001</v>
      </c>
      <c r="H69" s="13">
        <v>2.72979782658914E-2</v>
      </c>
      <c r="I69" s="12">
        <v>1428741.716</v>
      </c>
      <c r="J69" s="12"/>
      <c r="K69" s="12"/>
      <c r="L69" s="12"/>
      <c r="M69" s="12"/>
      <c r="N69" s="12"/>
      <c r="O69" s="12"/>
      <c r="P69" s="12"/>
      <c r="Q69" s="12"/>
      <c r="R69" s="12"/>
      <c r="S69" s="12"/>
      <c r="T69" s="12"/>
      <c r="U69" s="12"/>
      <c r="V69" s="12"/>
      <c r="W69" s="12"/>
      <c r="X69" s="12"/>
      <c r="Y69" s="12"/>
    </row>
    <row r="70" spans="2:25">
      <c r="B70" s="8" t="s">
        <v>80</v>
      </c>
      <c r="C70" s="12">
        <v>221528.24947499999</v>
      </c>
      <c r="D70" s="13">
        <v>1.4952769076878413E-2</v>
      </c>
      <c r="E70" s="12">
        <v>992212.53359999997</v>
      </c>
      <c r="F70" s="13">
        <v>1.8739287108504091E-2</v>
      </c>
      <c r="G70" s="12">
        <v>13967247.41</v>
      </c>
      <c r="H70" s="13">
        <v>2.2524126553566736E-2</v>
      </c>
      <c r="I70" s="12">
        <v>1201663.7934119999</v>
      </c>
      <c r="J70" s="12"/>
      <c r="K70" s="12"/>
      <c r="L70" s="12"/>
      <c r="M70" s="12"/>
      <c r="N70" s="12"/>
      <c r="O70" s="12"/>
      <c r="P70" s="12"/>
      <c r="Q70" s="12"/>
      <c r="R70" s="12"/>
      <c r="S70" s="12"/>
      <c r="T70" s="12"/>
      <c r="U70" s="12"/>
      <c r="V70" s="12"/>
      <c r="W70" s="12"/>
      <c r="X70" s="12"/>
      <c r="Y70" s="12"/>
    </row>
    <row r="71" spans="2:25">
      <c r="B71" s="8" t="s">
        <v>81</v>
      </c>
      <c r="C71" s="12">
        <v>189951.38830112497</v>
      </c>
      <c r="D71" s="13">
        <v>1.2821386219727792E-2</v>
      </c>
      <c r="E71" s="12">
        <v>889760.10154399998</v>
      </c>
      <c r="F71" s="13">
        <v>1.6804333180542651E-2</v>
      </c>
      <c r="G71" s="12">
        <v>12429541.748500001</v>
      </c>
      <c r="H71" s="13">
        <v>2.0044362581106107E-2</v>
      </c>
      <c r="I71" s="12">
        <v>1068071.6426246841</v>
      </c>
      <c r="J71" s="12"/>
      <c r="K71" s="12"/>
      <c r="L71" s="12"/>
      <c r="M71" s="12"/>
      <c r="N71" s="12"/>
      <c r="O71" s="12"/>
      <c r="P71" s="12"/>
      <c r="Q71" s="12"/>
      <c r="R71" s="12"/>
      <c r="S71" s="12"/>
      <c r="T71" s="12"/>
      <c r="U71" s="12"/>
      <c r="V71" s="12"/>
      <c r="W71" s="12"/>
      <c r="X71" s="12"/>
      <c r="Y71" s="12"/>
    </row>
    <row r="72" spans="2:25">
      <c r="B72" s="9" t="s">
        <v>82</v>
      </c>
      <c r="C72" s="12">
        <v>163358.82199746184</v>
      </c>
      <c r="D72" s="13">
        <v>1.1026434541814919E-2</v>
      </c>
      <c r="E72" s="12">
        <v>733526.52021976002</v>
      </c>
      <c r="F72" s="13">
        <v>1.3853648889343172E-2</v>
      </c>
      <c r="G72" s="12">
        <v>10383650.186225001</v>
      </c>
      <c r="H72" s="13">
        <v>1.6745078254649368E-2</v>
      </c>
      <c r="I72" s="12">
        <v>920231.47686058842</v>
      </c>
      <c r="J72" s="12"/>
      <c r="K72" s="12"/>
      <c r="L72" s="12"/>
      <c r="M72" s="12"/>
      <c r="N72" s="12"/>
      <c r="O72" s="12"/>
      <c r="P72" s="12"/>
      <c r="Q72" s="12"/>
      <c r="R72" s="12"/>
      <c r="S72" s="12"/>
      <c r="T72" s="12"/>
      <c r="U72" s="12"/>
      <c r="V72" s="12"/>
      <c r="W72" s="12"/>
      <c r="X72" s="12"/>
      <c r="Y72" s="12"/>
    </row>
    <row r="73" spans="2:25">
      <c r="B73" s="7" t="s">
        <v>83</v>
      </c>
      <c r="C73" s="12">
        <v>140933.48280782986</v>
      </c>
      <c r="D73" s="13">
        <v>9.5127633997916499E-3</v>
      </c>
      <c r="E73" s="12">
        <v>695448.49097361043</v>
      </c>
      <c r="F73" s="13">
        <v>1.3134493367309345E-2</v>
      </c>
      <c r="G73" s="12">
        <v>9484610.308291249</v>
      </c>
      <c r="H73" s="13">
        <v>1.5295251571348496E-2</v>
      </c>
      <c r="I73" s="12">
        <v>838714.37051255372</v>
      </c>
      <c r="J73" s="12"/>
      <c r="K73" s="12"/>
      <c r="L73" s="12"/>
      <c r="M73" s="12"/>
      <c r="N73" s="12"/>
      <c r="O73" s="12"/>
      <c r="P73" s="12"/>
      <c r="Q73" s="12"/>
      <c r="R73" s="12"/>
      <c r="S73" s="12"/>
      <c r="T73" s="12"/>
      <c r="U73" s="12"/>
      <c r="V73" s="12"/>
      <c r="W73" s="12"/>
      <c r="X73" s="12"/>
      <c r="Y73" s="12"/>
    </row>
    <row r="74" spans="2:25">
      <c r="B74" s="8" t="s">
        <v>84</v>
      </c>
      <c r="C74" s="12">
        <v>119223.86780069454</v>
      </c>
      <c r="D74" s="13">
        <v>8.047402387284474E-3</v>
      </c>
      <c r="E74" s="12">
        <v>537530.20786915219</v>
      </c>
      <c r="F74" s="13">
        <v>1.0151991185000212E-2</v>
      </c>
      <c r="G74" s="12">
        <v>7790710.8120475626</v>
      </c>
      <c r="H74" s="13">
        <v>1.2563603344433058E-2</v>
      </c>
      <c r="I74" s="12">
        <v>712159.24905488617</v>
      </c>
      <c r="J74" s="12"/>
      <c r="K74" s="12"/>
      <c r="L74" s="12"/>
      <c r="M74" s="12"/>
      <c r="N74" s="12"/>
      <c r="O74" s="12"/>
      <c r="P74" s="12"/>
      <c r="Q74" s="12"/>
      <c r="R74" s="12"/>
      <c r="S74" s="12"/>
      <c r="T74" s="12"/>
      <c r="U74" s="12"/>
      <c r="V74" s="12"/>
      <c r="W74" s="12"/>
      <c r="X74" s="12"/>
      <c r="Y74" s="12"/>
    </row>
    <row r="75" spans="2:25">
      <c r="B75" s="8" t="s">
        <v>85</v>
      </c>
      <c r="C75" s="12">
        <v>101687.18196959383</v>
      </c>
      <c r="D75" s="13">
        <v>6.863706789871255E-3</v>
      </c>
      <c r="E75" s="12">
        <v>494243.27421663026</v>
      </c>
      <c r="F75" s="13">
        <v>9.3344583981301889E-3</v>
      </c>
      <c r="G75" s="12">
        <v>7080844.9902404286</v>
      </c>
      <c r="H75" s="13">
        <v>1.1418846103647878E-2</v>
      </c>
      <c r="I75" s="12">
        <v>641336.97289278172</v>
      </c>
      <c r="J75" s="12"/>
      <c r="K75" s="12"/>
      <c r="L75" s="12"/>
      <c r="M75" s="12"/>
      <c r="N75" s="12"/>
      <c r="O75" s="12"/>
      <c r="P75" s="12"/>
      <c r="Q75" s="12"/>
      <c r="R75" s="12"/>
      <c r="S75" s="12"/>
      <c r="T75" s="12"/>
      <c r="U75" s="12"/>
      <c r="V75" s="12"/>
      <c r="W75" s="12"/>
      <c r="X75" s="12"/>
      <c r="Y75" s="12"/>
    </row>
    <row r="76" spans="2:25">
      <c r="B76" s="9" t="s">
        <v>86</v>
      </c>
      <c r="C76" s="12">
        <v>88289.49058400272</v>
      </c>
      <c r="D76" s="13">
        <v>5.9593860726408548E-3</v>
      </c>
      <c r="E76" s="12">
        <v>401989.31663113792</v>
      </c>
      <c r="F76" s="13">
        <v>7.592116571608536E-3</v>
      </c>
      <c r="G76" s="12">
        <v>5888557.8917043637</v>
      </c>
      <c r="H76" s="13">
        <v>9.4961175439472797E-3</v>
      </c>
      <c r="I76" s="12">
        <v>563765.50641375314</v>
      </c>
      <c r="J76" s="12"/>
      <c r="K76" s="12"/>
      <c r="L76" s="12"/>
      <c r="M76" s="12"/>
      <c r="N76" s="12"/>
      <c r="O76" s="12"/>
      <c r="P76" s="12"/>
      <c r="Q76" s="12"/>
      <c r="R76" s="12"/>
      <c r="S76" s="12"/>
      <c r="T76" s="12"/>
      <c r="U76" s="12"/>
      <c r="V76" s="12"/>
      <c r="W76" s="12"/>
      <c r="X76" s="12"/>
      <c r="Y76" s="12"/>
    </row>
    <row r="77" spans="2:25">
      <c r="B77" s="7" t="s">
        <v>87</v>
      </c>
      <c r="C77" s="12">
        <v>74536.589449322331</v>
      </c>
      <c r="D77" s="13">
        <v>5.0310893191054893E-3</v>
      </c>
      <c r="E77" s="12">
        <v>387453.94013859896</v>
      </c>
      <c r="F77" s="13">
        <v>7.3175961598015869E-3</v>
      </c>
      <c r="G77" s="12">
        <v>5546619.7079487089</v>
      </c>
      <c r="H77" s="13">
        <v>8.944694726098797E-3</v>
      </c>
      <c r="I77" s="12">
        <v>522811.16431727406</v>
      </c>
      <c r="J77" s="12"/>
      <c r="K77" s="12"/>
      <c r="L77" s="12"/>
      <c r="M77" s="12"/>
      <c r="N77" s="12"/>
      <c r="O77" s="12"/>
      <c r="P77" s="12"/>
      <c r="Q77" s="12"/>
      <c r="R77" s="12"/>
      <c r="S77" s="12"/>
      <c r="T77" s="12"/>
      <c r="U77" s="12"/>
      <c r="V77" s="12"/>
      <c r="W77" s="12"/>
      <c r="X77" s="12"/>
      <c r="Y77" s="12"/>
    </row>
    <row r="78" spans="2:25">
      <c r="B78" s="8" t="s">
        <v>88</v>
      </c>
      <c r="C78" s="12">
        <v>63841.34397917059</v>
      </c>
      <c r="D78" s="13">
        <v>4.3091789708103543E-3</v>
      </c>
      <c r="E78" s="12">
        <v>308466.74270949315</v>
      </c>
      <c r="F78" s="13">
        <v>5.8258151951430387E-3</v>
      </c>
      <c r="G78" s="12">
        <v>4522700.151756403</v>
      </c>
      <c r="H78" s="13">
        <v>7.2934822153334147E-3</v>
      </c>
      <c r="I78" s="12">
        <v>451902.92803576757</v>
      </c>
      <c r="J78" s="12"/>
      <c r="K78" s="12"/>
      <c r="L78" s="12"/>
      <c r="M78" s="12"/>
      <c r="N78" s="12"/>
      <c r="O78" s="12"/>
      <c r="P78" s="12"/>
      <c r="Q78" s="12"/>
      <c r="R78" s="12"/>
      <c r="S78" s="12"/>
      <c r="T78" s="12"/>
      <c r="U78" s="12"/>
      <c r="V78" s="12"/>
      <c r="W78" s="12"/>
      <c r="X78" s="12"/>
      <c r="Y78" s="12"/>
    </row>
    <row r="79" spans="2:25">
      <c r="B79" s="8" t="s">
        <v>89</v>
      </c>
      <c r="C79" s="12">
        <v>54435.284102190853</v>
      </c>
      <c r="D79" s="13">
        <v>3.6742863934659839E-3</v>
      </c>
      <c r="E79" s="12">
        <v>290685.16674049961</v>
      </c>
      <c r="F79" s="13">
        <v>5.4899858782973213E-3</v>
      </c>
      <c r="G79" s="12">
        <v>4221638.7789929425</v>
      </c>
      <c r="H79" s="13">
        <v>6.8079789331577387E-3</v>
      </c>
      <c r="I79" s="12">
        <v>441920.82572844118</v>
      </c>
      <c r="J79" s="12"/>
      <c r="K79" s="12"/>
      <c r="L79" s="12"/>
      <c r="M79" s="12"/>
      <c r="N79" s="12"/>
      <c r="O79" s="12"/>
      <c r="P79" s="12"/>
      <c r="Q79" s="12"/>
      <c r="R79" s="12"/>
      <c r="S79" s="12"/>
      <c r="T79" s="12"/>
      <c r="U79" s="12"/>
      <c r="V79" s="12"/>
      <c r="W79" s="12"/>
      <c r="X79" s="12"/>
      <c r="Y79" s="12"/>
    </row>
    <row r="80" spans="2:25">
      <c r="B80" s="9" t="s">
        <v>90</v>
      </c>
      <c r="C80" s="12">
        <v>47445.272907373175</v>
      </c>
      <c r="D80" s="13">
        <v>3.2024728731199071E-3</v>
      </c>
      <c r="E80" s="12">
        <v>231447.01172499469</v>
      </c>
      <c r="F80" s="13">
        <v>4.3711925179817021E-3</v>
      </c>
      <c r="G80" s="12">
        <v>3476028.3621440008</v>
      </c>
      <c r="H80" s="13">
        <v>5.60557856780449E-3</v>
      </c>
      <c r="I80" s="12">
        <v>367720.36993569613</v>
      </c>
      <c r="J80" s="12"/>
      <c r="K80" s="12"/>
      <c r="L80" s="12"/>
      <c r="M80" s="12"/>
      <c r="N80" s="12"/>
      <c r="O80" s="12"/>
      <c r="P80" s="12"/>
      <c r="Q80" s="12"/>
      <c r="R80" s="12"/>
      <c r="S80" s="12"/>
      <c r="T80" s="12"/>
      <c r="U80" s="12"/>
      <c r="V80" s="12"/>
      <c r="W80" s="12"/>
      <c r="X80" s="12"/>
      <c r="Y80" s="12"/>
    </row>
    <row r="81" spans="2:25">
      <c r="B81" s="7" t="s">
        <v>91</v>
      </c>
      <c r="C81" s="12">
        <v>40411.093335804071</v>
      </c>
      <c r="D81" s="13">
        <v>2.727678064655363E-3</v>
      </c>
      <c r="E81" s="12">
        <v>223038.46926274581</v>
      </c>
      <c r="F81" s="13">
        <v>4.2123857240457044E-3</v>
      </c>
      <c r="G81" s="12">
        <v>3353690.5578224007</v>
      </c>
      <c r="H81" s="13">
        <v>5.4082918651394869E-3</v>
      </c>
      <c r="I81" s="12">
        <v>364939.04753167642</v>
      </c>
      <c r="J81" s="12"/>
      <c r="K81" s="12"/>
      <c r="L81" s="12"/>
      <c r="M81" s="12"/>
      <c r="N81" s="12"/>
      <c r="O81" s="12"/>
      <c r="P81" s="12"/>
      <c r="Q81" s="12"/>
      <c r="R81" s="12"/>
      <c r="S81" s="12"/>
      <c r="T81" s="12"/>
      <c r="U81" s="12"/>
      <c r="V81" s="12"/>
      <c r="W81" s="12"/>
      <c r="X81" s="12"/>
      <c r="Y81" s="12"/>
    </row>
    <row r="82" spans="2:25">
      <c r="B82" s="8" t="s">
        <v>92</v>
      </c>
      <c r="C82" s="12">
        <v>34674.819802112477</v>
      </c>
      <c r="D82" s="13">
        <v>2.3404896418949537E-3</v>
      </c>
      <c r="E82" s="12">
        <v>170927.57071756918</v>
      </c>
      <c r="F82" s="13">
        <v>3.2282003239912159E-3</v>
      </c>
      <c r="G82" s="12">
        <v>2675835.2241490409</v>
      </c>
      <c r="H82" s="13">
        <v>4.3151559828512129E-3</v>
      </c>
      <c r="I82" s="12">
        <v>309389.85711123049</v>
      </c>
      <c r="J82" s="12"/>
      <c r="K82" s="12"/>
      <c r="L82" s="12"/>
      <c r="M82" s="12"/>
      <c r="N82" s="12"/>
      <c r="O82" s="12"/>
      <c r="P82" s="12"/>
      <c r="Q82" s="12"/>
      <c r="R82" s="12"/>
      <c r="S82" s="12"/>
      <c r="T82" s="12"/>
      <c r="U82" s="12"/>
      <c r="V82" s="12"/>
      <c r="W82" s="12"/>
      <c r="X82" s="12"/>
      <c r="Y82" s="12"/>
    </row>
    <row r="83" spans="2:25">
      <c r="B83" s="8" t="s">
        <v>93</v>
      </c>
      <c r="C83" s="12">
        <v>30479.860930806168</v>
      </c>
      <c r="D83" s="13">
        <v>2.0573372609308973E-3</v>
      </c>
      <c r="E83" s="12">
        <v>167130.96086687964</v>
      </c>
      <c r="F83" s="13">
        <v>3.1564961682566469E-3</v>
      </c>
      <c r="G83" s="12">
        <v>2508599.8405266847</v>
      </c>
      <c r="H83" s="13">
        <v>4.0454656971155049E-3</v>
      </c>
      <c r="I83" s="12">
        <v>303182.88939988607</v>
      </c>
      <c r="J83" s="12"/>
      <c r="K83" s="12"/>
      <c r="L83" s="12"/>
      <c r="M83" s="12"/>
      <c r="N83" s="12"/>
      <c r="O83" s="12"/>
      <c r="P83" s="12"/>
      <c r="Q83" s="12"/>
      <c r="R83" s="12"/>
      <c r="S83" s="12"/>
      <c r="T83" s="12"/>
      <c r="U83" s="12"/>
      <c r="V83" s="12"/>
      <c r="W83" s="12"/>
      <c r="X83" s="12"/>
      <c r="Y83" s="12"/>
    </row>
    <row r="84" spans="2:25">
      <c r="B84" s="9" t="s">
        <v>94</v>
      </c>
      <c r="C84" s="12">
        <v>25712.576095839275</v>
      </c>
      <c r="D84" s="13">
        <v>1.7355538792181782E-3</v>
      </c>
      <c r="E84" s="12">
        <v>138905.92908483493</v>
      </c>
      <c r="F84" s="13">
        <v>2.6234279431543665E-3</v>
      </c>
      <c r="G84" s="12">
        <v>2109043.5644476819</v>
      </c>
      <c r="H84" s="13">
        <v>3.4011257020186963E-3</v>
      </c>
      <c r="I84" s="12">
        <v>266815.94668569666</v>
      </c>
      <c r="J84" s="12"/>
      <c r="K84" s="12"/>
      <c r="L84" s="12"/>
      <c r="M84" s="12"/>
      <c r="N84" s="12"/>
      <c r="O84" s="12"/>
      <c r="P84" s="12"/>
      <c r="Q84" s="12"/>
      <c r="R84" s="12"/>
      <c r="S84" s="12"/>
      <c r="T84" s="12"/>
      <c r="U84" s="12"/>
      <c r="V84" s="12"/>
      <c r="W84" s="12"/>
      <c r="X84" s="12"/>
      <c r="Y84" s="12"/>
    </row>
    <row r="85" spans="2:25">
      <c r="B85" s="7" t="s">
        <v>95</v>
      </c>
      <c r="C85" s="12">
        <v>22287.382561942577</v>
      </c>
      <c r="D85" s="13">
        <v>1.504359311133288E-3</v>
      </c>
      <c r="E85" s="12">
        <v>136253.64397701959</v>
      </c>
      <c r="F85" s="13">
        <v>2.5733359210866444E-3</v>
      </c>
      <c r="G85" s="12">
        <v>2054235.5297805297</v>
      </c>
      <c r="H85" s="13">
        <v>3.312740133068915E-3</v>
      </c>
      <c r="I85" s="12">
        <v>258633.19764392689</v>
      </c>
      <c r="J85" s="12"/>
      <c r="K85" s="12"/>
      <c r="L85" s="12"/>
      <c r="M85" s="12"/>
      <c r="N85" s="12"/>
      <c r="O85" s="12"/>
      <c r="P85" s="12"/>
      <c r="Q85" s="12"/>
      <c r="R85" s="12"/>
      <c r="S85" s="12"/>
      <c r="T85" s="12"/>
      <c r="U85" s="12"/>
      <c r="V85" s="12"/>
      <c r="W85" s="12"/>
      <c r="X85" s="12"/>
      <c r="Y85" s="12"/>
    </row>
    <row r="86" spans="2:25">
      <c r="B86" s="8" t="s">
        <v>96</v>
      </c>
      <c r="C86" s="12">
        <v>19135.282090460903</v>
      </c>
      <c r="D86" s="13">
        <v>1.2915980467397639E-3</v>
      </c>
      <c r="E86" s="12">
        <v>106566.54874184547</v>
      </c>
      <c r="F86" s="13">
        <v>2.0126546333679952E-3</v>
      </c>
      <c r="G86" s="12">
        <v>1666085.0503134502</v>
      </c>
      <c r="H86" s="13">
        <v>2.686793569318305E-3</v>
      </c>
      <c r="I86" s="12">
        <v>225225.8642630417</v>
      </c>
      <c r="J86" s="12"/>
      <c r="K86" s="12"/>
      <c r="L86" s="12"/>
      <c r="M86" s="12"/>
      <c r="N86" s="12"/>
      <c r="O86" s="12"/>
      <c r="P86" s="12"/>
      <c r="Q86" s="12"/>
      <c r="R86" s="12"/>
      <c r="S86" s="12"/>
      <c r="T86" s="12"/>
      <c r="U86" s="12"/>
      <c r="V86" s="12"/>
      <c r="W86" s="12"/>
      <c r="X86" s="12"/>
      <c r="Y86" s="12"/>
    </row>
    <row r="87" spans="2:25">
      <c r="B87" s="8" t="s">
        <v>97</v>
      </c>
      <c r="C87" s="12">
        <v>16255.746187344073</v>
      </c>
      <c r="D87" s="13">
        <v>1.097234413614294E-3</v>
      </c>
      <c r="E87" s="12">
        <v>101778.88350605793</v>
      </c>
      <c r="F87" s="13">
        <v>1.9222330448527716E-3</v>
      </c>
      <c r="G87" s="12">
        <v>1603721.4427664327</v>
      </c>
      <c r="H87" s="13">
        <v>2.5862235896013074E-3</v>
      </c>
      <c r="I87" s="12">
        <v>217546.93788657882</v>
      </c>
      <c r="J87" s="12"/>
      <c r="K87" s="12"/>
      <c r="L87" s="12"/>
      <c r="M87" s="12"/>
      <c r="N87" s="12"/>
      <c r="O87" s="12"/>
      <c r="P87" s="12"/>
      <c r="Q87" s="12"/>
      <c r="R87" s="12"/>
      <c r="S87" s="12"/>
      <c r="T87" s="12"/>
      <c r="U87" s="12"/>
      <c r="V87" s="12"/>
      <c r="W87" s="12"/>
      <c r="X87" s="12"/>
      <c r="Y87" s="12"/>
    </row>
    <row r="88" spans="2:25">
      <c r="B88" s="9" t="s">
        <v>98</v>
      </c>
      <c r="C88" s="12">
        <v>29541.907990179185</v>
      </c>
      <c r="D88" s="13">
        <v>1.9940270792298629E-3</v>
      </c>
      <c r="E88" s="12">
        <v>929187.30796978576</v>
      </c>
      <c r="F88" s="13">
        <v>1.754896975393723E-2</v>
      </c>
      <c r="G88" s="12">
        <v>7340684.2263514679</v>
      </c>
      <c r="H88" s="13">
        <v>1.1837872964556557E-2</v>
      </c>
      <c r="I88" s="12">
        <v>814407.92166312691</v>
      </c>
      <c r="J88" s="12"/>
      <c r="K88" s="12"/>
      <c r="L88" s="12"/>
      <c r="M88" s="12"/>
      <c r="N88" s="12"/>
      <c r="O88" s="12"/>
      <c r="P88" s="12"/>
      <c r="Q88" s="12"/>
      <c r="R88" s="12"/>
      <c r="S88" s="12"/>
      <c r="T88" s="12"/>
      <c r="U88" s="12"/>
      <c r="V88" s="12"/>
      <c r="W88" s="12"/>
      <c r="X88" s="12"/>
      <c r="Y88" s="12"/>
    </row>
    <row r="89" spans="2:25">
      <c r="B89" s="7" t="s">
        <v>99</v>
      </c>
      <c r="C89" s="12">
        <v>63819.822805697164</v>
      </c>
      <c r="D89" s="13">
        <v>4.3077263292715245E-3</v>
      </c>
      <c r="E89" s="12">
        <v>69782.272552201961</v>
      </c>
      <c r="F89" s="13">
        <v>1.3179334025292312E-3</v>
      </c>
      <c r="G89" s="12">
        <v>6341524.5610631574</v>
      </c>
      <c r="H89" s="13">
        <v>1.022658921711893E-2</v>
      </c>
      <c r="I89" s="12">
        <v>1009129.4723307546</v>
      </c>
      <c r="J89" s="12"/>
      <c r="K89" s="12"/>
      <c r="L89" s="12"/>
      <c r="M89" s="12"/>
      <c r="N89" s="12"/>
      <c r="O89" s="12"/>
      <c r="P89" s="12"/>
      <c r="Q89" s="12"/>
      <c r="R89" s="12"/>
      <c r="S89" s="12"/>
      <c r="T89" s="12"/>
      <c r="U89" s="12"/>
      <c r="V89" s="12"/>
      <c r="W89" s="12"/>
      <c r="X89" s="12"/>
      <c r="Y89" s="12"/>
    </row>
    <row r="90" spans="2:25">
      <c r="B90" s="8" t="s">
        <v>100</v>
      </c>
      <c r="C90" s="12">
        <v>13586.937460678571</v>
      </c>
      <c r="D90" s="13">
        <v>9.1709449604278489E-4</v>
      </c>
      <c r="E90" s="12">
        <v>26540.678718474781</v>
      </c>
      <c r="F90" s="13">
        <v>5.0125691998219215E-4</v>
      </c>
      <c r="G90" s="12">
        <v>2900720.3744025622</v>
      </c>
      <c r="H90" s="13">
        <v>4.6778145250562864E-3</v>
      </c>
      <c r="I90" s="12">
        <v>579715.23761514027</v>
      </c>
      <c r="J90" s="12"/>
      <c r="K90" s="12"/>
      <c r="L90" s="12"/>
      <c r="M90" s="12"/>
      <c r="N90" s="12"/>
      <c r="O90" s="12"/>
      <c r="P90" s="12"/>
      <c r="Q90" s="12"/>
      <c r="R90" s="12"/>
      <c r="S90" s="12"/>
      <c r="T90" s="12"/>
      <c r="U90" s="12"/>
      <c r="V90" s="12"/>
      <c r="W90" s="12"/>
      <c r="X90" s="12"/>
      <c r="Y90" s="12"/>
    </row>
    <row r="91" spans="2:25">
      <c r="B91" s="8" t="s">
        <v>101</v>
      </c>
      <c r="C91" s="12">
        <v>2620.8436186714107</v>
      </c>
      <c r="D91" s="13">
        <v>1.7690235673995406E-4</v>
      </c>
      <c r="E91" s="12">
        <v>11496.680394174206</v>
      </c>
      <c r="F91" s="13">
        <v>2.1713049110503639E-4</v>
      </c>
      <c r="G91" s="12">
        <v>1461189.8337603435</v>
      </c>
      <c r="H91" s="13">
        <v>2.356371571884622E-3</v>
      </c>
      <c r="I91" s="12">
        <v>393640.66804758704</v>
      </c>
      <c r="J91" s="12"/>
      <c r="K91" s="12"/>
      <c r="L91" s="12"/>
      <c r="M91" s="12"/>
      <c r="N91" s="12"/>
      <c r="O91" s="12"/>
      <c r="P91" s="12"/>
      <c r="Q91" s="12"/>
      <c r="R91" s="12"/>
      <c r="S91" s="12"/>
      <c r="T91" s="12"/>
      <c r="U91" s="12"/>
      <c r="V91" s="12"/>
      <c r="W91" s="12"/>
      <c r="X91" s="12"/>
      <c r="Y91" s="12"/>
    </row>
    <row r="92" spans="2:25">
      <c r="B92" s="9" t="s">
        <v>102</v>
      </c>
      <c r="C92" s="12">
        <v>559.14477390421689</v>
      </c>
      <c r="D92" s="13">
        <v>3.7741293512440627E-5</v>
      </c>
      <c r="E92" s="12">
        <v>5456.8218836854739</v>
      </c>
      <c r="F92" s="13">
        <v>1.0305952456308521E-4</v>
      </c>
      <c r="G92" s="12">
        <v>787563.83748256601</v>
      </c>
      <c r="H92" s="13">
        <v>1.2700560836181238E-3</v>
      </c>
      <c r="I92" s="12">
        <v>258849.14572975269</v>
      </c>
      <c r="J92" s="12"/>
      <c r="K92" s="12"/>
      <c r="L92" s="12"/>
      <c r="M92" s="12"/>
      <c r="N92" s="12"/>
      <c r="O92" s="12"/>
      <c r="P92" s="12"/>
      <c r="Q92" s="12"/>
      <c r="R92" s="12"/>
      <c r="S92" s="12"/>
      <c r="T92" s="12"/>
      <c r="U92" s="12"/>
      <c r="V92" s="12"/>
      <c r="W92" s="12"/>
      <c r="X92" s="12"/>
      <c r="Y92" s="12"/>
    </row>
    <row r="93" spans="2:25">
      <c r="B93" s="10" t="s">
        <v>103</v>
      </c>
      <c r="C93" s="12">
        <v>144.36397279482722</v>
      </c>
      <c r="D93" s="13">
        <v>9.744315469189932E-6</v>
      </c>
      <c r="E93" s="12">
        <v>9264.0859568480719</v>
      </c>
      <c r="F93" s="13">
        <v>1.7496489982177831E-4</v>
      </c>
      <c r="G93" s="12">
        <v>1675544.0092830225</v>
      </c>
      <c r="H93" s="13">
        <v>2.7020474545428989E-3</v>
      </c>
      <c r="I93" s="12">
        <v>1015798.7983031753</v>
      </c>
      <c r="J93" s="12"/>
      <c r="K93" s="12"/>
      <c r="L93" s="12"/>
      <c r="M93" s="12"/>
      <c r="N93" s="12"/>
      <c r="O93" s="12"/>
      <c r="P93" s="12"/>
      <c r="Q93" s="12"/>
      <c r="R93" s="12"/>
      <c r="S93" s="12"/>
      <c r="T93" s="12"/>
      <c r="U93" s="12"/>
      <c r="V93" s="12"/>
      <c r="W93" s="12"/>
      <c r="X93" s="12"/>
      <c r="Y93" s="12"/>
    </row>
    <row r="94" spans="2:25">
      <c r="B94" s="8" t="s">
        <v>104</v>
      </c>
      <c r="C94" s="12">
        <v>14815199</v>
      </c>
      <c r="D94" s="13">
        <v>1</v>
      </c>
      <c r="E94" s="12">
        <v>52948253.999999993</v>
      </c>
      <c r="F94" s="13">
        <v>1</v>
      </c>
      <c r="G94" s="12">
        <v>620101621.99999988</v>
      </c>
      <c r="H94" s="13">
        <v>1</v>
      </c>
      <c r="I94" s="12">
        <v>58761880.999999985</v>
      </c>
      <c r="J94" s="12"/>
      <c r="K94" s="12"/>
      <c r="L94" s="12"/>
      <c r="M94" s="12"/>
      <c r="N94" s="12"/>
      <c r="O94" s="12"/>
      <c r="P94" s="12"/>
      <c r="Q94" s="12"/>
      <c r="R94" s="12"/>
      <c r="S94" s="12"/>
      <c r="T94" s="12"/>
      <c r="U94" s="12"/>
      <c r="V94" s="12"/>
      <c r="W94" s="12"/>
      <c r="X94" s="12"/>
      <c r="Y94" s="12"/>
    </row>
    <row r="97" spans="1:25">
      <c r="A97" t="s">
        <v>2</v>
      </c>
      <c r="B97" s="7" t="s">
        <v>60</v>
      </c>
      <c r="C97" s="12">
        <v>199537</v>
      </c>
      <c r="D97" s="13">
        <v>1.3468398230762881E-2</v>
      </c>
      <c r="E97" s="12">
        <v>217489</v>
      </c>
      <c r="F97" s="13">
        <v>4.1075764273549049E-3</v>
      </c>
      <c r="G97" s="12">
        <v>2080378</v>
      </c>
      <c r="H97" s="13">
        <v>3.3548984975885136E-3</v>
      </c>
      <c r="I97" s="12">
        <v>772438</v>
      </c>
      <c r="J97" s="12"/>
      <c r="K97" s="12"/>
      <c r="L97" s="12"/>
      <c r="M97" s="12"/>
      <c r="N97" s="12"/>
      <c r="O97" s="12"/>
      <c r="P97" s="12"/>
      <c r="Q97" s="12"/>
      <c r="R97" s="12"/>
      <c r="S97" s="12"/>
      <c r="T97" s="12"/>
      <c r="U97" s="12"/>
      <c r="V97" s="12"/>
      <c r="W97" s="12"/>
      <c r="X97" s="12"/>
      <c r="Y97" s="12"/>
    </row>
    <row r="98" spans="1:25">
      <c r="B98" s="8" t="s">
        <v>61</v>
      </c>
      <c r="C98" s="12">
        <v>243795</v>
      </c>
      <c r="D98" s="13">
        <v>1.645573576163236E-2</v>
      </c>
      <c r="E98" s="12">
        <v>411917</v>
      </c>
      <c r="F98" s="13">
        <v>7.7796144137255224E-3</v>
      </c>
      <c r="G98" s="12">
        <v>914429</v>
      </c>
      <c r="H98" s="13">
        <v>1.4746437802415557E-3</v>
      </c>
      <c r="I98" s="12">
        <v>468133</v>
      </c>
      <c r="J98" s="12"/>
      <c r="K98" s="12"/>
      <c r="L98" s="12"/>
      <c r="M98" s="12"/>
      <c r="N98" s="12"/>
      <c r="O98" s="12"/>
      <c r="P98" s="12"/>
      <c r="Q98" s="12"/>
      <c r="R98" s="12"/>
      <c r="S98" s="12"/>
      <c r="T98" s="12"/>
      <c r="U98" s="12"/>
      <c r="V98" s="12"/>
      <c r="W98" s="12"/>
      <c r="X98" s="12"/>
      <c r="Y98" s="12"/>
    </row>
    <row r="99" spans="1:25">
      <c r="B99" s="9" t="s">
        <v>62</v>
      </c>
      <c r="C99" s="12">
        <v>255450</v>
      </c>
      <c r="D99" s="13">
        <v>1.7242427860739502E-2</v>
      </c>
      <c r="E99" s="12">
        <v>595675</v>
      </c>
      <c r="F99" s="13">
        <v>1.1250134895855112E-2</v>
      </c>
      <c r="G99" s="12">
        <v>1766164</v>
      </c>
      <c r="H99" s="13">
        <v>2.8481847770428833E-3</v>
      </c>
      <c r="I99" s="12">
        <v>309497</v>
      </c>
      <c r="J99" s="12"/>
      <c r="K99" s="12"/>
      <c r="L99" s="12"/>
      <c r="M99" s="12"/>
      <c r="N99" s="12"/>
      <c r="O99" s="12"/>
      <c r="P99" s="12"/>
      <c r="Q99" s="12"/>
      <c r="R99" s="12"/>
      <c r="S99" s="12"/>
      <c r="T99" s="12"/>
      <c r="U99" s="12"/>
      <c r="V99" s="12"/>
      <c r="W99" s="12"/>
      <c r="X99" s="12"/>
      <c r="Y99" s="12"/>
    </row>
    <row r="100" spans="1:25">
      <c r="B100" s="7" t="s">
        <v>63</v>
      </c>
      <c r="C100" s="12">
        <v>330739</v>
      </c>
      <c r="D100" s="13">
        <v>2.2324303574997543E-2</v>
      </c>
      <c r="E100" s="12">
        <v>865607</v>
      </c>
      <c r="F100" s="13">
        <v>1.6348168912236467E-2</v>
      </c>
      <c r="G100" s="12">
        <v>4656832</v>
      </c>
      <c r="H100" s="13">
        <v>7.5097884520611705E-3</v>
      </c>
      <c r="I100" s="12">
        <v>419395</v>
      </c>
      <c r="J100" s="12"/>
      <c r="K100" s="12"/>
      <c r="L100" s="12"/>
      <c r="M100" s="12"/>
      <c r="N100" s="12"/>
      <c r="O100" s="12"/>
      <c r="P100" s="12"/>
      <c r="Q100" s="12"/>
      <c r="R100" s="12"/>
      <c r="S100" s="12"/>
      <c r="T100" s="12"/>
      <c r="U100" s="12"/>
      <c r="V100" s="12"/>
      <c r="W100" s="12"/>
      <c r="X100" s="12"/>
      <c r="Y100" s="12"/>
    </row>
    <row r="101" spans="1:25">
      <c r="B101" s="8" t="s">
        <v>64</v>
      </c>
      <c r="C101" s="12">
        <v>482146</v>
      </c>
      <c r="D101" s="13">
        <v>3.2544011052433382E-2</v>
      </c>
      <c r="E101" s="12">
        <v>1244907</v>
      </c>
      <c r="F101" s="13">
        <v>2.3511766790270366E-2</v>
      </c>
      <c r="G101" s="12">
        <v>10799262</v>
      </c>
      <c r="H101" s="13">
        <v>1.7415310034457548E-2</v>
      </c>
      <c r="I101" s="12">
        <v>801770</v>
      </c>
      <c r="J101" s="12"/>
      <c r="K101" s="12"/>
      <c r="L101" s="12"/>
      <c r="M101" s="12"/>
      <c r="N101" s="12"/>
      <c r="O101" s="12"/>
      <c r="P101" s="12"/>
      <c r="Q101" s="12"/>
      <c r="R101" s="12"/>
      <c r="S101" s="12"/>
      <c r="T101" s="12"/>
      <c r="U101" s="12"/>
      <c r="V101" s="12"/>
      <c r="W101" s="12"/>
      <c r="X101" s="12"/>
      <c r="Y101" s="12"/>
    </row>
    <row r="102" spans="1:25">
      <c r="B102" s="8" t="s">
        <v>65</v>
      </c>
      <c r="C102" s="12">
        <v>788600</v>
      </c>
      <c r="D102" s="13">
        <v>5.3229119635855041E-2</v>
      </c>
      <c r="E102" s="12">
        <v>2039654</v>
      </c>
      <c r="F102" s="13">
        <v>3.8521647947069235E-2</v>
      </c>
      <c r="G102" s="12">
        <v>19977073</v>
      </c>
      <c r="H102" s="13">
        <v>3.2215805105570268E-2</v>
      </c>
      <c r="I102" s="12">
        <v>1591982</v>
      </c>
      <c r="J102" s="12"/>
      <c r="K102" s="12"/>
      <c r="L102" s="12"/>
      <c r="M102" s="12"/>
      <c r="N102" s="12"/>
      <c r="O102" s="12"/>
      <c r="P102" s="12"/>
      <c r="Q102" s="12"/>
      <c r="R102" s="12"/>
      <c r="S102" s="12"/>
      <c r="T102" s="12"/>
      <c r="U102" s="12"/>
      <c r="V102" s="12"/>
      <c r="W102" s="12"/>
      <c r="X102" s="12"/>
      <c r="Y102" s="12"/>
    </row>
    <row r="103" spans="1:25">
      <c r="B103" s="9" t="s">
        <v>66</v>
      </c>
      <c r="C103" s="12">
        <v>1052747</v>
      </c>
      <c r="D103" s="13">
        <v>7.1058579773380023E-2</v>
      </c>
      <c r="E103" s="12">
        <v>2805538</v>
      </c>
      <c r="F103" s="13">
        <v>5.2986411978759494E-2</v>
      </c>
      <c r="G103" s="12">
        <v>28929898</v>
      </c>
      <c r="H103" s="13">
        <v>4.6653479000253295E-2</v>
      </c>
      <c r="I103" s="12">
        <v>2504887</v>
      </c>
      <c r="J103" s="12"/>
      <c r="K103" s="12"/>
      <c r="L103" s="12"/>
      <c r="M103" s="12"/>
      <c r="N103" s="12"/>
      <c r="O103" s="12"/>
      <c r="P103" s="12"/>
      <c r="Q103" s="12"/>
      <c r="R103" s="12"/>
      <c r="S103" s="12"/>
      <c r="T103" s="12"/>
      <c r="U103" s="12"/>
      <c r="V103" s="12"/>
      <c r="W103" s="12"/>
      <c r="X103" s="12"/>
      <c r="Y103" s="12"/>
    </row>
    <row r="104" spans="1:25">
      <c r="B104" s="7" t="s">
        <v>67</v>
      </c>
      <c r="C104" s="12">
        <v>1564354.4470727379</v>
      </c>
      <c r="D104" s="13">
        <v>0.10559118693395464</v>
      </c>
      <c r="E104" s="12">
        <v>3554335.3329390893</v>
      </c>
      <c r="F104" s="13">
        <v>6.7128470996212455E-2</v>
      </c>
      <c r="G104" s="12">
        <v>38166705.933175638</v>
      </c>
      <c r="H104" s="13">
        <v>6.1549114821015008E-2</v>
      </c>
      <c r="I104" s="12">
        <v>3466284.7752808989</v>
      </c>
      <c r="J104" s="12"/>
      <c r="K104" s="12"/>
      <c r="L104" s="12"/>
      <c r="M104" s="12"/>
      <c r="N104" s="12"/>
      <c r="O104" s="12"/>
      <c r="P104" s="12"/>
      <c r="Q104" s="12"/>
      <c r="R104" s="12"/>
      <c r="S104" s="12"/>
      <c r="T104" s="12"/>
      <c r="U104" s="12"/>
      <c r="V104" s="12"/>
      <c r="W104" s="12"/>
      <c r="X104" s="12"/>
      <c r="Y104" s="12"/>
    </row>
    <row r="105" spans="1:25">
      <c r="B105" s="8" t="s">
        <v>68</v>
      </c>
      <c r="C105" s="12">
        <v>1386556.3973979892</v>
      </c>
      <c r="D105" s="13">
        <v>9.3590129798323277E-2</v>
      </c>
      <c r="E105" s="12">
        <v>3957439.7403903017</v>
      </c>
      <c r="F105" s="13">
        <v>7.4741647578979706E-2</v>
      </c>
      <c r="G105" s="12">
        <v>42035284.496156119</v>
      </c>
      <c r="H105" s="13">
        <v>6.7787735114416658E-2</v>
      </c>
      <c r="I105" s="12">
        <v>3888713.0224719099</v>
      </c>
      <c r="J105" s="12"/>
      <c r="K105" s="12"/>
      <c r="L105" s="12"/>
      <c r="M105" s="12"/>
      <c r="N105" s="12"/>
      <c r="O105" s="12"/>
      <c r="P105" s="12"/>
      <c r="Q105" s="12"/>
      <c r="R105" s="12"/>
      <c r="S105" s="12"/>
      <c r="T105" s="12"/>
      <c r="U105" s="12"/>
      <c r="V105" s="12"/>
      <c r="W105" s="12"/>
      <c r="X105" s="12"/>
      <c r="Y105" s="12"/>
    </row>
    <row r="106" spans="1:25">
      <c r="B106" s="8" t="s">
        <v>69</v>
      </c>
      <c r="C106" s="12">
        <v>1249178.5576581904</v>
      </c>
      <c r="D106" s="13">
        <v>8.4317366081831935E-2</v>
      </c>
      <c r="E106" s="12">
        <v>4205035.866351271</v>
      </c>
      <c r="F106" s="13">
        <v>7.9417838147246025E-2</v>
      </c>
      <c r="G106" s="12">
        <v>44626239.346540511</v>
      </c>
      <c r="H106" s="13">
        <v>7.1966009704358624E-2</v>
      </c>
      <c r="I106" s="12">
        <v>4074600.8202247191</v>
      </c>
      <c r="J106" s="12"/>
      <c r="K106" s="12"/>
      <c r="L106" s="12"/>
      <c r="M106" s="12"/>
      <c r="N106" s="12"/>
      <c r="O106" s="12"/>
      <c r="P106" s="12"/>
      <c r="Q106" s="12"/>
      <c r="R106" s="12"/>
      <c r="S106" s="12"/>
      <c r="T106" s="12"/>
      <c r="U106" s="12"/>
      <c r="V106" s="12"/>
      <c r="W106" s="12"/>
      <c r="X106" s="12"/>
      <c r="Y106" s="12"/>
    </row>
    <row r="107" spans="1:25">
      <c r="B107" s="9" t="s">
        <v>70</v>
      </c>
      <c r="C107" s="12">
        <v>1133449.5978710821</v>
      </c>
      <c r="D107" s="13">
        <v>7.650586386798329E-2</v>
      </c>
      <c r="E107" s="12">
        <v>3958689.0603193375</v>
      </c>
      <c r="F107" s="13">
        <v>7.4765242689954201E-2</v>
      </c>
      <c r="G107" s="12">
        <v>43343230.224127732</v>
      </c>
      <c r="H107" s="13">
        <v>6.9896979279515159E-2</v>
      </c>
      <c r="I107" s="12">
        <v>3983242.3820224721</v>
      </c>
      <c r="J107" s="12"/>
      <c r="K107" s="12"/>
      <c r="L107" s="12"/>
      <c r="M107" s="12"/>
      <c r="N107" s="12"/>
      <c r="O107" s="12"/>
      <c r="P107" s="12"/>
      <c r="Q107" s="12"/>
      <c r="R107" s="12"/>
      <c r="S107" s="12"/>
      <c r="T107" s="12"/>
      <c r="U107" s="12"/>
      <c r="V107" s="12"/>
      <c r="W107" s="12"/>
      <c r="X107" s="12"/>
      <c r="Y107" s="12"/>
    </row>
    <row r="108" spans="1:25">
      <c r="B108" s="7" t="s">
        <v>71</v>
      </c>
      <c r="C108" s="12">
        <v>839610.71823204425</v>
      </c>
      <c r="D108" s="13">
        <v>5.6672253827440608E-2</v>
      </c>
      <c r="E108" s="12">
        <v>3782894.7618170655</v>
      </c>
      <c r="F108" s="13">
        <v>7.1445127573367503E-2</v>
      </c>
      <c r="G108" s="12">
        <v>43218951.13382443</v>
      </c>
      <c r="H108" s="13">
        <v>6.9696561983552494E-2</v>
      </c>
      <c r="I108" s="12">
        <v>3840092.0736648249</v>
      </c>
      <c r="J108" s="12"/>
      <c r="K108" s="12"/>
      <c r="L108" s="12"/>
      <c r="M108" s="12"/>
      <c r="N108" s="12"/>
      <c r="O108" s="12"/>
      <c r="P108" s="12"/>
      <c r="Q108" s="12"/>
      <c r="R108" s="12"/>
      <c r="S108" s="12"/>
      <c r="T108" s="12"/>
      <c r="U108" s="12"/>
      <c r="V108" s="12"/>
      <c r="W108" s="12"/>
      <c r="X108" s="12"/>
      <c r="Y108" s="12"/>
    </row>
    <row r="109" spans="1:25">
      <c r="B109" s="8" t="s">
        <v>72</v>
      </c>
      <c r="C109" s="12">
        <v>773336.66298342543</v>
      </c>
      <c r="D109" s="13">
        <v>5.2198871104156309E-2</v>
      </c>
      <c r="E109" s="12">
        <v>3269253.3186003682</v>
      </c>
      <c r="F109" s="13">
        <v>6.1744308293912177E-2</v>
      </c>
      <c r="G109" s="12">
        <v>39082112.815837935</v>
      </c>
      <c r="H109" s="13">
        <v>6.3025335572881216E-2</v>
      </c>
      <c r="I109" s="12">
        <v>3516430.3756906078</v>
      </c>
      <c r="J109" s="12"/>
      <c r="K109" s="12"/>
      <c r="L109" s="12"/>
      <c r="M109" s="12"/>
      <c r="N109" s="12"/>
      <c r="O109" s="12"/>
      <c r="P109" s="12"/>
      <c r="Q109" s="12"/>
      <c r="R109" s="12"/>
      <c r="S109" s="12"/>
      <c r="T109" s="12"/>
      <c r="U109" s="12"/>
      <c r="V109" s="12"/>
      <c r="W109" s="12"/>
      <c r="X109" s="12"/>
      <c r="Y109" s="12"/>
    </row>
    <row r="110" spans="1:25">
      <c r="B110" s="8" t="s">
        <v>73</v>
      </c>
      <c r="C110" s="12">
        <v>718212.04419889499</v>
      </c>
      <c r="D110" s="13">
        <v>4.8478055826242698E-2</v>
      </c>
      <c r="E110" s="12">
        <v>2995587.5101289134</v>
      </c>
      <c r="F110" s="13">
        <v>5.657575621150631E-2</v>
      </c>
      <c r="G110" s="12">
        <v>36479291.543278083</v>
      </c>
      <c r="H110" s="13">
        <v>5.8827924728889182E-2</v>
      </c>
      <c r="I110" s="12">
        <v>3178096.4917127071</v>
      </c>
      <c r="J110" s="12"/>
      <c r="K110" s="12"/>
      <c r="L110" s="12"/>
      <c r="M110" s="12"/>
      <c r="N110" s="12"/>
      <c r="O110" s="12"/>
      <c r="P110" s="12"/>
      <c r="Q110" s="12"/>
      <c r="R110" s="12"/>
      <c r="S110" s="12"/>
      <c r="T110" s="12"/>
      <c r="U110" s="12"/>
      <c r="V110" s="12"/>
      <c r="W110" s="12"/>
      <c r="X110" s="12"/>
      <c r="Y110" s="12"/>
    </row>
    <row r="111" spans="1:25">
      <c r="B111" s="9" t="s">
        <v>74</v>
      </c>
      <c r="C111" s="12">
        <v>668004.57458563545</v>
      </c>
      <c r="D111" s="13">
        <v>4.508913951042004E-2</v>
      </c>
      <c r="E111" s="12">
        <v>2533905.4094536523</v>
      </c>
      <c r="F111" s="13">
        <v>4.785625999024732E-2</v>
      </c>
      <c r="G111" s="12">
        <v>31914252.507059544</v>
      </c>
      <c r="H111" s="13">
        <v>5.1466165181324991E-2</v>
      </c>
      <c r="I111" s="12">
        <v>2815364.0589318601</v>
      </c>
      <c r="J111" s="12"/>
      <c r="K111" s="12"/>
      <c r="L111" s="12"/>
      <c r="M111" s="12"/>
      <c r="N111" s="12"/>
      <c r="O111" s="12"/>
      <c r="P111" s="12"/>
      <c r="Q111" s="12"/>
      <c r="R111" s="12"/>
      <c r="S111" s="12"/>
      <c r="T111" s="12"/>
      <c r="U111" s="12"/>
      <c r="V111" s="12"/>
      <c r="W111" s="12"/>
      <c r="X111" s="12"/>
      <c r="Y111" s="12"/>
    </row>
    <row r="112" spans="1:25">
      <c r="B112" s="7" t="s">
        <v>75</v>
      </c>
      <c r="C112" s="12">
        <v>356480.22444964875</v>
      </c>
      <c r="D112" s="13">
        <v>2.4061791167951829E-2</v>
      </c>
      <c r="E112" s="12">
        <v>2304621.1887587821</v>
      </c>
      <c r="F112" s="13">
        <v>4.3525914730989664E-2</v>
      </c>
      <c r="G112" s="12">
        <v>28838744.97770492</v>
      </c>
      <c r="H112" s="13">
        <v>4.6506482090293462E-2</v>
      </c>
      <c r="I112" s="12">
        <v>2426254.276065574</v>
      </c>
      <c r="J112" s="12"/>
      <c r="K112" s="12"/>
      <c r="L112" s="12"/>
      <c r="M112" s="12"/>
      <c r="N112" s="12"/>
      <c r="O112" s="12"/>
      <c r="P112" s="12"/>
      <c r="Q112" s="12"/>
      <c r="R112" s="12"/>
      <c r="S112" s="12"/>
      <c r="T112" s="12"/>
      <c r="U112" s="12"/>
      <c r="V112" s="12"/>
      <c r="W112" s="12"/>
      <c r="X112" s="12"/>
      <c r="Y112" s="12"/>
    </row>
    <row r="113" spans="2:25">
      <c r="B113" s="8" t="s">
        <v>76</v>
      </c>
      <c r="C113" s="12">
        <v>332929.27007025765</v>
      </c>
      <c r="D113" s="13">
        <v>2.2472142970894799E-2</v>
      </c>
      <c r="E113" s="12">
        <v>1851865.6482435598</v>
      </c>
      <c r="F113" s="13">
        <v>3.4975008774483105E-2</v>
      </c>
      <c r="G113" s="12">
        <v>24439608.979016393</v>
      </c>
      <c r="H113" s="13">
        <v>3.9412264235323027E-2</v>
      </c>
      <c r="I113" s="12">
        <v>2097692.9068852458</v>
      </c>
      <c r="J113" s="12"/>
      <c r="K113" s="12"/>
      <c r="L113" s="12"/>
      <c r="M113" s="12"/>
      <c r="N113" s="12"/>
      <c r="O113" s="12"/>
      <c r="P113" s="12"/>
      <c r="Q113" s="12"/>
      <c r="R113" s="12"/>
      <c r="S113" s="12"/>
      <c r="T113" s="12"/>
      <c r="U113" s="12"/>
      <c r="V113" s="12"/>
      <c r="W113" s="12"/>
      <c r="X113" s="12"/>
      <c r="Y113" s="12"/>
    </row>
    <row r="114" spans="2:25">
      <c r="B114" s="8" t="s">
        <v>77</v>
      </c>
      <c r="C114" s="12">
        <v>315010.4217330211</v>
      </c>
      <c r="D114" s="13">
        <v>2.1262652073254035E-2</v>
      </c>
      <c r="E114" s="12">
        <v>1663461.056674473</v>
      </c>
      <c r="F114" s="13">
        <v>3.1416731072463185E-2</v>
      </c>
      <c r="G114" s="12">
        <v>21954030.535737704</v>
      </c>
      <c r="H114" s="13">
        <v>3.5403923739031451E-2</v>
      </c>
      <c r="I114" s="12">
        <v>1840023.6898360655</v>
      </c>
      <c r="J114" s="12"/>
      <c r="K114" s="12"/>
      <c r="L114" s="12"/>
      <c r="M114" s="12"/>
      <c r="N114" s="12"/>
      <c r="O114" s="12"/>
      <c r="P114" s="12"/>
      <c r="Q114" s="12"/>
      <c r="R114" s="12"/>
      <c r="S114" s="12"/>
      <c r="T114" s="12"/>
      <c r="U114" s="12"/>
      <c r="V114" s="12"/>
      <c r="W114" s="12"/>
      <c r="X114" s="12"/>
      <c r="Y114" s="12"/>
    </row>
    <row r="115" spans="2:25">
      <c r="B115" s="9" t="s">
        <v>78</v>
      </c>
      <c r="C115" s="12">
        <v>299534.08374707261</v>
      </c>
      <c r="D115" s="13">
        <v>2.0218026348959108E-2</v>
      </c>
      <c r="E115" s="12">
        <v>1357602.1063231849</v>
      </c>
      <c r="F115" s="13">
        <v>2.5640167593121863E-2</v>
      </c>
      <c r="G115" s="12">
        <v>18681024.507540986</v>
      </c>
      <c r="H115" s="13">
        <v>3.0125746885308082E-2</v>
      </c>
      <c r="I115" s="12">
        <v>1590669.1272131149</v>
      </c>
      <c r="J115" s="12"/>
      <c r="K115" s="12"/>
      <c r="L115" s="12"/>
      <c r="M115" s="12"/>
      <c r="N115" s="12"/>
      <c r="O115" s="12"/>
      <c r="P115" s="12"/>
      <c r="Q115" s="12"/>
      <c r="R115" s="12"/>
      <c r="S115" s="12"/>
      <c r="T115" s="12"/>
      <c r="U115" s="12"/>
      <c r="V115" s="12"/>
      <c r="W115" s="12"/>
      <c r="X115" s="12"/>
      <c r="Y115" s="12"/>
    </row>
    <row r="116" spans="2:25">
      <c r="B116" s="7" t="s">
        <v>79</v>
      </c>
      <c r="C116" s="12">
        <v>261067.245</v>
      </c>
      <c r="D116" s="13">
        <v>1.7621582065823076E-2</v>
      </c>
      <c r="E116" s="12">
        <v>1273682.8400000001</v>
      </c>
      <c r="F116" s="13">
        <v>2.4055237779889781E-2</v>
      </c>
      <c r="G116" s="12">
        <v>16927520.600000001</v>
      </c>
      <c r="H116" s="13">
        <v>2.72979782658914E-2</v>
      </c>
      <c r="I116" s="12">
        <v>1428741.716</v>
      </c>
      <c r="J116" s="12"/>
      <c r="K116" s="12"/>
      <c r="L116" s="12"/>
      <c r="M116" s="12"/>
      <c r="N116" s="12"/>
      <c r="O116" s="12"/>
      <c r="P116" s="12"/>
      <c r="Q116" s="12"/>
      <c r="R116" s="12"/>
      <c r="S116" s="12"/>
      <c r="T116" s="12"/>
      <c r="U116" s="12"/>
      <c r="V116" s="12"/>
      <c r="W116" s="12"/>
      <c r="X116" s="12"/>
      <c r="Y116" s="12"/>
    </row>
    <row r="117" spans="2:25">
      <c r="B117" s="8" t="s">
        <v>80</v>
      </c>
      <c r="C117" s="12">
        <v>221528.24947499999</v>
      </c>
      <c r="D117" s="13">
        <v>1.4952769076878413E-2</v>
      </c>
      <c r="E117" s="12">
        <v>992212.53359999997</v>
      </c>
      <c r="F117" s="13">
        <v>1.8739287108504091E-2</v>
      </c>
      <c r="G117" s="12">
        <v>13967247.41</v>
      </c>
      <c r="H117" s="13">
        <v>2.2524126553566736E-2</v>
      </c>
      <c r="I117" s="12">
        <v>1201663.7934119999</v>
      </c>
      <c r="J117" s="12"/>
      <c r="K117" s="12"/>
      <c r="L117" s="12"/>
      <c r="M117" s="12"/>
      <c r="N117" s="12"/>
      <c r="O117" s="12"/>
      <c r="P117" s="12"/>
      <c r="Q117" s="12"/>
      <c r="R117" s="12"/>
      <c r="S117" s="12"/>
      <c r="T117" s="12"/>
      <c r="U117" s="12"/>
      <c r="V117" s="12"/>
      <c r="W117" s="12"/>
      <c r="X117" s="12"/>
      <c r="Y117" s="12"/>
    </row>
    <row r="118" spans="2:25">
      <c r="B118" s="8" t="s">
        <v>81</v>
      </c>
      <c r="C118" s="12">
        <v>189951.38830112497</v>
      </c>
      <c r="D118" s="13">
        <v>1.2821386219727792E-2</v>
      </c>
      <c r="E118" s="12">
        <v>889760.10154399998</v>
      </c>
      <c r="F118" s="13">
        <v>1.6804333180542651E-2</v>
      </c>
      <c r="G118" s="12">
        <v>12429541.748500001</v>
      </c>
      <c r="H118" s="13">
        <v>2.0044362581106107E-2</v>
      </c>
      <c r="I118" s="12">
        <v>1068071.6426246841</v>
      </c>
      <c r="J118" s="12"/>
      <c r="K118" s="12"/>
      <c r="L118" s="12"/>
      <c r="M118" s="12"/>
      <c r="N118" s="12"/>
      <c r="O118" s="12"/>
      <c r="P118" s="12"/>
      <c r="Q118" s="12"/>
      <c r="R118" s="12"/>
      <c r="S118" s="12"/>
      <c r="T118" s="12"/>
      <c r="U118" s="12"/>
      <c r="V118" s="12"/>
      <c r="W118" s="12"/>
      <c r="X118" s="12"/>
      <c r="Y118" s="12"/>
    </row>
    <row r="119" spans="2:25">
      <c r="B119" s="9" t="s">
        <v>82</v>
      </c>
      <c r="C119" s="12">
        <v>163358.82199746184</v>
      </c>
      <c r="D119" s="13">
        <v>1.1026434541814919E-2</v>
      </c>
      <c r="E119" s="12">
        <v>733526.52021976002</v>
      </c>
      <c r="F119" s="13">
        <v>1.3853648889343172E-2</v>
      </c>
      <c r="G119" s="12">
        <v>10383650.186225001</v>
      </c>
      <c r="H119" s="13">
        <v>1.6745078254649368E-2</v>
      </c>
      <c r="I119" s="12">
        <v>920231.47686058842</v>
      </c>
      <c r="J119" s="12"/>
      <c r="K119" s="12"/>
      <c r="L119" s="12"/>
      <c r="M119" s="12"/>
      <c r="N119" s="12"/>
      <c r="O119" s="12"/>
      <c r="P119" s="12"/>
      <c r="Q119" s="12"/>
      <c r="R119" s="12"/>
      <c r="S119" s="12"/>
      <c r="T119" s="12"/>
      <c r="U119" s="12"/>
      <c r="V119" s="12"/>
      <c r="W119" s="12"/>
      <c r="X119" s="12"/>
      <c r="Y119" s="12"/>
    </row>
    <row r="120" spans="2:25">
      <c r="B120" s="7" t="s">
        <v>83</v>
      </c>
      <c r="C120" s="12">
        <v>140933.48280782986</v>
      </c>
      <c r="D120" s="13">
        <v>9.5127633997916499E-3</v>
      </c>
      <c r="E120" s="12">
        <v>695448.49097361043</v>
      </c>
      <c r="F120" s="13">
        <v>1.3134493367309345E-2</v>
      </c>
      <c r="G120" s="12">
        <v>9484610.308291249</v>
      </c>
      <c r="H120" s="13">
        <v>1.5295251571348496E-2</v>
      </c>
      <c r="I120" s="12">
        <v>838714.37051255372</v>
      </c>
      <c r="J120" s="12"/>
      <c r="K120" s="12"/>
      <c r="L120" s="12"/>
      <c r="M120" s="12"/>
      <c r="N120" s="12"/>
      <c r="O120" s="12"/>
      <c r="P120" s="12"/>
      <c r="Q120" s="12"/>
      <c r="R120" s="12"/>
      <c r="S120" s="12"/>
      <c r="T120" s="12"/>
      <c r="U120" s="12"/>
      <c r="V120" s="12"/>
      <c r="W120" s="12"/>
      <c r="X120" s="12"/>
      <c r="Y120" s="12"/>
    </row>
    <row r="121" spans="2:25">
      <c r="B121" s="8" t="s">
        <v>84</v>
      </c>
      <c r="C121" s="12">
        <v>119223.86780069454</v>
      </c>
      <c r="D121" s="13">
        <v>8.047402387284474E-3</v>
      </c>
      <c r="E121" s="12">
        <v>537530.20786915219</v>
      </c>
      <c r="F121" s="13">
        <v>1.0151991185000212E-2</v>
      </c>
      <c r="G121" s="12">
        <v>7790710.8120475626</v>
      </c>
      <c r="H121" s="13">
        <v>1.2563603344433058E-2</v>
      </c>
      <c r="I121" s="12">
        <v>712159.24905488617</v>
      </c>
      <c r="J121" s="12"/>
      <c r="K121" s="12"/>
      <c r="L121" s="12"/>
      <c r="M121" s="12"/>
      <c r="N121" s="12"/>
      <c r="O121" s="12"/>
      <c r="P121" s="12"/>
      <c r="Q121" s="12"/>
      <c r="R121" s="12"/>
      <c r="S121" s="12"/>
      <c r="T121" s="12"/>
      <c r="U121" s="12"/>
      <c r="V121" s="12"/>
      <c r="W121" s="12"/>
      <c r="X121" s="12"/>
      <c r="Y121" s="12"/>
    </row>
    <row r="122" spans="2:25">
      <c r="B122" s="8" t="s">
        <v>85</v>
      </c>
      <c r="C122" s="12">
        <v>101687.18196959383</v>
      </c>
      <c r="D122" s="13">
        <v>6.863706789871255E-3</v>
      </c>
      <c r="E122" s="12">
        <v>494243.27421663026</v>
      </c>
      <c r="F122" s="13">
        <v>9.3344583981301889E-3</v>
      </c>
      <c r="G122" s="12">
        <v>7080844.9902404286</v>
      </c>
      <c r="H122" s="13">
        <v>1.1418846103647878E-2</v>
      </c>
      <c r="I122" s="12">
        <v>641336.97289278172</v>
      </c>
      <c r="J122" s="12"/>
      <c r="K122" s="12"/>
      <c r="L122" s="12"/>
      <c r="M122" s="12"/>
      <c r="N122" s="12"/>
      <c r="O122" s="12"/>
      <c r="P122" s="12"/>
      <c r="Q122" s="12"/>
      <c r="R122" s="12"/>
      <c r="S122" s="12"/>
      <c r="T122" s="12"/>
      <c r="U122" s="12"/>
      <c r="V122" s="12"/>
      <c r="W122" s="12"/>
      <c r="X122" s="12"/>
      <c r="Y122" s="12"/>
    </row>
    <row r="123" spans="2:25">
      <c r="B123" s="9" t="s">
        <v>86</v>
      </c>
      <c r="C123" s="12">
        <v>88289.49058400272</v>
      </c>
      <c r="D123" s="13">
        <v>5.9593860726408548E-3</v>
      </c>
      <c r="E123" s="12">
        <v>401989.31663113792</v>
      </c>
      <c r="F123" s="13">
        <v>7.592116571608536E-3</v>
      </c>
      <c r="G123" s="12">
        <v>5888557.8917043637</v>
      </c>
      <c r="H123" s="13">
        <v>9.4961175439472797E-3</v>
      </c>
      <c r="I123" s="12">
        <v>563765.50641375314</v>
      </c>
      <c r="J123" s="12"/>
      <c r="K123" s="12"/>
      <c r="L123" s="12"/>
      <c r="M123" s="12"/>
      <c r="N123" s="12"/>
      <c r="O123" s="12"/>
      <c r="P123" s="12"/>
      <c r="Q123" s="12"/>
      <c r="R123" s="12"/>
      <c r="S123" s="12"/>
      <c r="T123" s="12"/>
      <c r="U123" s="12"/>
      <c r="V123" s="12"/>
      <c r="W123" s="12"/>
      <c r="X123" s="12"/>
      <c r="Y123" s="12"/>
    </row>
    <row r="124" spans="2:25">
      <c r="B124" s="7" t="s">
        <v>87</v>
      </c>
      <c r="C124" s="12">
        <v>74536.589449322331</v>
      </c>
      <c r="D124" s="13">
        <v>5.0310893191054893E-3</v>
      </c>
      <c r="E124" s="12">
        <v>387453.94013859896</v>
      </c>
      <c r="F124" s="13">
        <v>7.3175961598015869E-3</v>
      </c>
      <c r="G124" s="12">
        <v>5546619.7079487089</v>
      </c>
      <c r="H124" s="13">
        <v>8.944694726098797E-3</v>
      </c>
      <c r="I124" s="12">
        <v>522811.16431727406</v>
      </c>
      <c r="J124" s="12"/>
      <c r="K124" s="12"/>
      <c r="L124" s="12"/>
      <c r="M124" s="12"/>
      <c r="N124" s="12"/>
      <c r="O124" s="12"/>
      <c r="P124" s="12"/>
      <c r="Q124" s="12"/>
      <c r="R124" s="12"/>
      <c r="S124" s="12"/>
      <c r="T124" s="12"/>
      <c r="U124" s="12"/>
      <c r="V124" s="12"/>
      <c r="W124" s="12"/>
      <c r="X124" s="12"/>
      <c r="Y124" s="12"/>
    </row>
    <row r="125" spans="2:25">
      <c r="B125" s="8" t="s">
        <v>88</v>
      </c>
      <c r="C125" s="12">
        <v>63841.34397917059</v>
      </c>
      <c r="D125" s="13">
        <v>4.3091789708103543E-3</v>
      </c>
      <c r="E125" s="12">
        <v>308466.74270949315</v>
      </c>
      <c r="F125" s="13">
        <v>5.8258151951430387E-3</v>
      </c>
      <c r="G125" s="12">
        <v>4522700.151756403</v>
      </c>
      <c r="H125" s="13">
        <v>7.2934822153334147E-3</v>
      </c>
      <c r="I125" s="12">
        <v>451902.92803576757</v>
      </c>
      <c r="J125" s="12"/>
      <c r="K125" s="12"/>
      <c r="L125" s="12"/>
      <c r="M125" s="12"/>
      <c r="N125" s="12"/>
      <c r="O125" s="12"/>
      <c r="P125" s="12"/>
      <c r="Q125" s="12"/>
      <c r="R125" s="12"/>
      <c r="S125" s="12"/>
      <c r="T125" s="12"/>
      <c r="U125" s="12"/>
      <c r="V125" s="12"/>
      <c r="W125" s="12"/>
      <c r="X125" s="12"/>
      <c r="Y125" s="12"/>
    </row>
    <row r="126" spans="2:25">
      <c r="B126" s="8" t="s">
        <v>89</v>
      </c>
      <c r="C126" s="12">
        <v>54435.284102190853</v>
      </c>
      <c r="D126" s="13">
        <v>3.6742863934659839E-3</v>
      </c>
      <c r="E126" s="12">
        <v>290685.16674049961</v>
      </c>
      <c r="F126" s="13">
        <v>5.4899858782973213E-3</v>
      </c>
      <c r="G126" s="12">
        <v>4221638.7789929425</v>
      </c>
      <c r="H126" s="13">
        <v>6.8079789331577387E-3</v>
      </c>
      <c r="I126" s="12">
        <v>441920.82572844118</v>
      </c>
      <c r="J126" s="12"/>
      <c r="K126" s="12"/>
      <c r="L126" s="12"/>
      <c r="M126" s="12"/>
      <c r="N126" s="12"/>
      <c r="O126" s="12"/>
      <c r="P126" s="12"/>
      <c r="Q126" s="12"/>
      <c r="R126" s="12"/>
      <c r="S126" s="12"/>
      <c r="T126" s="12"/>
      <c r="U126" s="12"/>
      <c r="V126" s="12"/>
      <c r="W126" s="12"/>
      <c r="X126" s="12"/>
      <c r="Y126" s="12"/>
    </row>
    <row r="127" spans="2:25">
      <c r="B127" s="9" t="s">
        <v>90</v>
      </c>
      <c r="C127" s="12">
        <v>47445.272907373175</v>
      </c>
      <c r="D127" s="13">
        <v>3.2024728731199071E-3</v>
      </c>
      <c r="E127" s="12">
        <v>231447.01172499469</v>
      </c>
      <c r="F127" s="13">
        <v>4.3711925179817021E-3</v>
      </c>
      <c r="G127" s="12">
        <v>3476028.3621440008</v>
      </c>
      <c r="H127" s="13">
        <v>5.60557856780449E-3</v>
      </c>
      <c r="I127" s="12">
        <v>367720.36993569613</v>
      </c>
      <c r="J127" s="12"/>
      <c r="K127" s="12"/>
      <c r="L127" s="12"/>
      <c r="M127" s="12"/>
      <c r="N127" s="12"/>
      <c r="O127" s="12"/>
      <c r="P127" s="12"/>
      <c r="Q127" s="12"/>
      <c r="R127" s="12"/>
      <c r="S127" s="12"/>
      <c r="T127" s="12"/>
      <c r="U127" s="12"/>
      <c r="V127" s="12"/>
      <c r="W127" s="12"/>
      <c r="X127" s="12"/>
      <c r="Y127" s="12"/>
    </row>
    <row r="128" spans="2:25">
      <c r="B128" s="7" t="s">
        <v>91</v>
      </c>
      <c r="C128" s="12">
        <v>40411.093335804071</v>
      </c>
      <c r="D128" s="13">
        <v>2.727678064655363E-3</v>
      </c>
      <c r="E128" s="12">
        <v>223038.46926274581</v>
      </c>
      <c r="F128" s="13">
        <v>4.2123857240457044E-3</v>
      </c>
      <c r="G128" s="12">
        <v>3353690.5578224007</v>
      </c>
      <c r="H128" s="13">
        <v>5.4082918651394869E-3</v>
      </c>
      <c r="I128" s="12">
        <v>364939.04753167642</v>
      </c>
      <c r="J128" s="12"/>
      <c r="K128" s="12"/>
      <c r="L128" s="12"/>
      <c r="M128" s="12"/>
      <c r="N128" s="12"/>
      <c r="O128" s="12"/>
      <c r="P128" s="12"/>
      <c r="Q128" s="12"/>
      <c r="R128" s="12"/>
      <c r="S128" s="12"/>
      <c r="T128" s="12"/>
      <c r="U128" s="12"/>
      <c r="V128" s="12"/>
      <c r="W128" s="12"/>
      <c r="X128" s="12"/>
      <c r="Y128" s="12"/>
    </row>
    <row r="129" spans="2:25">
      <c r="B129" s="8" t="s">
        <v>92</v>
      </c>
      <c r="C129" s="12">
        <v>34674.819802112477</v>
      </c>
      <c r="D129" s="13">
        <v>2.3404896418949537E-3</v>
      </c>
      <c r="E129" s="12">
        <v>170927.57071756918</v>
      </c>
      <c r="F129" s="13">
        <v>3.2282003239912159E-3</v>
      </c>
      <c r="G129" s="12">
        <v>2675835.2241490409</v>
      </c>
      <c r="H129" s="13">
        <v>4.3151559828512129E-3</v>
      </c>
      <c r="I129" s="12">
        <v>309389.85711123049</v>
      </c>
      <c r="J129" s="12"/>
      <c r="K129" s="12"/>
      <c r="L129" s="12"/>
      <c r="M129" s="12"/>
      <c r="N129" s="12"/>
      <c r="O129" s="12"/>
      <c r="P129" s="12"/>
      <c r="Q129" s="12"/>
      <c r="R129" s="12"/>
      <c r="S129" s="12"/>
      <c r="T129" s="12"/>
      <c r="U129" s="12"/>
      <c r="V129" s="12"/>
      <c r="W129" s="12"/>
      <c r="X129" s="12"/>
      <c r="Y129" s="12"/>
    </row>
    <row r="130" spans="2:25">
      <c r="B130" s="8" t="s">
        <v>93</v>
      </c>
      <c r="C130" s="12">
        <v>30479.860930806168</v>
      </c>
      <c r="D130" s="13">
        <v>2.0573372609308973E-3</v>
      </c>
      <c r="E130" s="12">
        <v>167130.96086687964</v>
      </c>
      <c r="F130" s="13">
        <v>3.1564961682566469E-3</v>
      </c>
      <c r="G130" s="12">
        <v>2508599.8405266847</v>
      </c>
      <c r="H130" s="13">
        <v>4.0454656971155049E-3</v>
      </c>
      <c r="I130" s="12">
        <v>303182.88939988607</v>
      </c>
      <c r="J130" s="12"/>
      <c r="K130" s="12"/>
      <c r="L130" s="12"/>
      <c r="M130" s="12"/>
      <c r="N130" s="12"/>
      <c r="O130" s="12"/>
      <c r="P130" s="12"/>
      <c r="Q130" s="12"/>
      <c r="R130" s="12"/>
      <c r="S130" s="12"/>
      <c r="T130" s="12"/>
      <c r="U130" s="12"/>
      <c r="V130" s="12"/>
      <c r="W130" s="12"/>
      <c r="X130" s="12"/>
      <c r="Y130" s="12"/>
    </row>
    <row r="131" spans="2:25">
      <c r="B131" s="9" t="s">
        <v>94</v>
      </c>
      <c r="C131" s="12">
        <v>25712.576095839275</v>
      </c>
      <c r="D131" s="13">
        <v>1.7355538792181782E-3</v>
      </c>
      <c r="E131" s="12">
        <v>138905.92908483493</v>
      </c>
      <c r="F131" s="13">
        <v>2.6234279431543665E-3</v>
      </c>
      <c r="G131" s="12">
        <v>2109043.5644476819</v>
      </c>
      <c r="H131" s="13">
        <v>3.4011257020186963E-3</v>
      </c>
      <c r="I131" s="12">
        <v>266815.94668569666</v>
      </c>
      <c r="J131" s="12"/>
      <c r="K131" s="12"/>
      <c r="L131" s="12"/>
      <c r="M131" s="12"/>
      <c r="N131" s="12"/>
      <c r="O131" s="12"/>
      <c r="P131" s="12"/>
      <c r="Q131" s="12"/>
      <c r="R131" s="12"/>
      <c r="S131" s="12"/>
      <c r="T131" s="12"/>
      <c r="U131" s="12"/>
      <c r="V131" s="12"/>
      <c r="W131" s="12"/>
      <c r="X131" s="12"/>
      <c r="Y131" s="12"/>
    </row>
    <row r="132" spans="2:25">
      <c r="B132" s="7" t="s">
        <v>95</v>
      </c>
      <c r="C132" s="12">
        <v>22287.382561942577</v>
      </c>
      <c r="D132" s="13">
        <v>1.504359311133288E-3</v>
      </c>
      <c r="E132" s="12">
        <v>136253.64397701959</v>
      </c>
      <c r="F132" s="13">
        <v>2.5733359210866444E-3</v>
      </c>
      <c r="G132" s="12">
        <v>2054235.5297805297</v>
      </c>
      <c r="H132" s="13">
        <v>3.312740133068915E-3</v>
      </c>
      <c r="I132" s="12">
        <v>258633.19764392689</v>
      </c>
      <c r="J132" s="12"/>
      <c r="K132" s="12"/>
      <c r="L132" s="12"/>
      <c r="M132" s="12"/>
      <c r="N132" s="12"/>
      <c r="O132" s="12"/>
      <c r="P132" s="12"/>
      <c r="Q132" s="12"/>
      <c r="R132" s="12"/>
      <c r="S132" s="12"/>
      <c r="T132" s="12"/>
      <c r="U132" s="12"/>
      <c r="V132" s="12"/>
      <c r="W132" s="12"/>
      <c r="X132" s="12"/>
      <c r="Y132" s="12"/>
    </row>
    <row r="133" spans="2:25">
      <c r="B133" s="8" t="s">
        <v>96</v>
      </c>
      <c r="C133" s="12">
        <v>19135.282090460903</v>
      </c>
      <c r="D133" s="13">
        <v>1.2915980467397639E-3</v>
      </c>
      <c r="E133" s="12">
        <v>106566.54874184547</v>
      </c>
      <c r="F133" s="13">
        <v>2.0126546333679952E-3</v>
      </c>
      <c r="G133" s="12">
        <v>1666085.0503134502</v>
      </c>
      <c r="H133" s="13">
        <v>2.686793569318305E-3</v>
      </c>
      <c r="I133" s="12">
        <v>225225.8642630417</v>
      </c>
      <c r="J133" s="12"/>
      <c r="K133" s="12"/>
      <c r="L133" s="12"/>
      <c r="M133" s="12"/>
      <c r="N133" s="12"/>
      <c r="O133" s="12"/>
      <c r="P133" s="12"/>
      <c r="Q133" s="12"/>
      <c r="R133" s="12"/>
      <c r="S133" s="12"/>
      <c r="T133" s="12"/>
      <c r="U133" s="12"/>
      <c r="V133" s="12"/>
      <c r="W133" s="12"/>
      <c r="X133" s="12"/>
      <c r="Y133" s="12"/>
    </row>
    <row r="134" spans="2:25">
      <c r="B134" s="8" t="s">
        <v>97</v>
      </c>
      <c r="C134" s="12">
        <v>16255.746187344073</v>
      </c>
      <c r="D134" s="13">
        <v>1.097234413614294E-3</v>
      </c>
      <c r="E134" s="12">
        <v>101778.88350605793</v>
      </c>
      <c r="F134" s="13">
        <v>1.9222330448527716E-3</v>
      </c>
      <c r="G134" s="12">
        <v>1603721.4427664327</v>
      </c>
      <c r="H134" s="13">
        <v>2.5862235896013074E-3</v>
      </c>
      <c r="I134" s="12">
        <v>217546.93788657882</v>
      </c>
      <c r="J134" s="12"/>
      <c r="K134" s="12"/>
      <c r="L134" s="12"/>
      <c r="M134" s="12"/>
      <c r="N134" s="12"/>
      <c r="O134" s="12"/>
      <c r="P134" s="12"/>
      <c r="Q134" s="12"/>
      <c r="R134" s="12"/>
      <c r="S134" s="12"/>
      <c r="T134" s="12"/>
      <c r="U134" s="12"/>
      <c r="V134" s="12"/>
      <c r="W134" s="12"/>
      <c r="X134" s="12"/>
      <c r="Y134" s="12"/>
    </row>
    <row r="135" spans="2:25">
      <c r="B135" s="9" t="s">
        <v>98</v>
      </c>
      <c r="C135" s="12">
        <v>29541.907990179185</v>
      </c>
      <c r="D135" s="13">
        <v>1.9940270792298629E-3</v>
      </c>
      <c r="E135" s="12">
        <v>929187.30796978576</v>
      </c>
      <c r="F135" s="13">
        <v>1.754896975393723E-2</v>
      </c>
      <c r="G135" s="12">
        <v>7340684.2263514679</v>
      </c>
      <c r="H135" s="13">
        <v>1.1837872964556557E-2</v>
      </c>
      <c r="I135" s="12">
        <v>814407.92166312691</v>
      </c>
      <c r="J135" s="12"/>
      <c r="K135" s="12"/>
      <c r="L135" s="12"/>
      <c r="M135" s="12"/>
      <c r="N135" s="12"/>
      <c r="O135" s="12"/>
      <c r="P135" s="12"/>
      <c r="Q135" s="12"/>
      <c r="R135" s="12"/>
      <c r="S135" s="12"/>
      <c r="T135" s="12"/>
      <c r="U135" s="12"/>
      <c r="V135" s="12"/>
      <c r="W135" s="12"/>
      <c r="X135" s="12"/>
      <c r="Y135" s="12"/>
    </row>
    <row r="136" spans="2:25">
      <c r="B136" s="7" t="s">
        <v>99</v>
      </c>
      <c r="C136" s="12">
        <v>63819.822805697164</v>
      </c>
      <c r="D136" s="13">
        <v>4.3077263292715245E-3</v>
      </c>
      <c r="E136" s="12">
        <v>69782.272552201961</v>
      </c>
      <c r="F136" s="13">
        <v>1.3179334025292312E-3</v>
      </c>
      <c r="G136" s="12">
        <v>6341524.5610631574</v>
      </c>
      <c r="H136" s="13">
        <v>1.022658921711893E-2</v>
      </c>
      <c r="I136" s="12">
        <v>1009129.4723307546</v>
      </c>
      <c r="J136" s="12"/>
      <c r="K136" s="12"/>
      <c r="L136" s="12"/>
      <c r="M136" s="12"/>
      <c r="N136" s="12"/>
      <c r="O136" s="12"/>
      <c r="P136" s="12"/>
      <c r="Q136" s="12"/>
      <c r="R136" s="12"/>
      <c r="S136" s="12"/>
      <c r="T136" s="12"/>
      <c r="U136" s="12"/>
      <c r="V136" s="12"/>
      <c r="W136" s="12"/>
      <c r="X136" s="12"/>
      <c r="Y136" s="12"/>
    </row>
    <row r="137" spans="2:25">
      <c r="B137" s="8" t="s">
        <v>100</v>
      </c>
      <c r="C137" s="12">
        <v>13586.937460678571</v>
      </c>
      <c r="D137" s="13">
        <v>9.1709449604278489E-4</v>
      </c>
      <c r="E137" s="12">
        <v>26540.678718474781</v>
      </c>
      <c r="F137" s="13">
        <v>5.0125691998219215E-4</v>
      </c>
      <c r="G137" s="12">
        <v>2900720.3744025622</v>
      </c>
      <c r="H137" s="13">
        <v>4.6778145250562864E-3</v>
      </c>
      <c r="I137" s="12">
        <v>579715.23761514027</v>
      </c>
      <c r="J137" s="12"/>
      <c r="K137" s="12"/>
      <c r="L137" s="12"/>
      <c r="M137" s="12"/>
      <c r="N137" s="12"/>
      <c r="O137" s="12"/>
      <c r="P137" s="12"/>
      <c r="Q137" s="12"/>
      <c r="R137" s="12"/>
      <c r="S137" s="12"/>
      <c r="T137" s="12"/>
      <c r="U137" s="12"/>
      <c r="V137" s="12"/>
      <c r="W137" s="12"/>
      <c r="X137" s="12"/>
      <c r="Y137" s="12"/>
    </row>
    <row r="138" spans="2:25">
      <c r="B138" s="8" t="s">
        <v>101</v>
      </c>
      <c r="C138" s="12">
        <v>2620.8436186714107</v>
      </c>
      <c r="D138" s="13">
        <v>1.7690235673995406E-4</v>
      </c>
      <c r="E138" s="12">
        <v>11496.680394174206</v>
      </c>
      <c r="F138" s="13">
        <v>2.1713049110503639E-4</v>
      </c>
      <c r="G138" s="12">
        <v>1461189.8337603435</v>
      </c>
      <c r="H138" s="13">
        <v>2.356371571884622E-3</v>
      </c>
      <c r="I138" s="12">
        <v>393640.66804758704</v>
      </c>
      <c r="J138" s="12"/>
      <c r="K138" s="12"/>
      <c r="L138" s="12"/>
      <c r="M138" s="12"/>
      <c r="N138" s="12"/>
      <c r="O138" s="12"/>
      <c r="P138" s="12"/>
      <c r="Q138" s="12"/>
      <c r="R138" s="12"/>
      <c r="S138" s="12"/>
      <c r="T138" s="12"/>
      <c r="U138" s="12"/>
      <c r="V138" s="12"/>
      <c r="W138" s="12"/>
      <c r="X138" s="12"/>
      <c r="Y138" s="12"/>
    </row>
    <row r="139" spans="2:25">
      <c r="B139" s="9" t="s">
        <v>102</v>
      </c>
      <c r="C139" s="12">
        <v>559.14477390421689</v>
      </c>
      <c r="D139" s="13">
        <v>3.7741293512440627E-5</v>
      </c>
      <c r="E139" s="12">
        <v>5456.8218836854739</v>
      </c>
      <c r="F139" s="13">
        <v>1.0305952456308521E-4</v>
      </c>
      <c r="G139" s="12">
        <v>787563.83748256601</v>
      </c>
      <c r="H139" s="13">
        <v>1.2700560836181238E-3</v>
      </c>
      <c r="I139" s="12">
        <v>258849.14572975269</v>
      </c>
      <c r="J139" s="12"/>
      <c r="K139" s="12"/>
      <c r="L139" s="12"/>
      <c r="M139" s="12"/>
      <c r="N139" s="12"/>
      <c r="O139" s="12"/>
      <c r="P139" s="12"/>
      <c r="Q139" s="12"/>
      <c r="R139" s="12"/>
      <c r="S139" s="12"/>
      <c r="T139" s="12"/>
      <c r="U139" s="12"/>
      <c r="V139" s="12"/>
      <c r="W139" s="12"/>
      <c r="X139" s="12"/>
      <c r="Y139" s="12"/>
    </row>
    <row r="140" spans="2:25">
      <c r="B140" s="10" t="s">
        <v>103</v>
      </c>
      <c r="C140" s="12">
        <v>144.36397279482722</v>
      </c>
      <c r="D140" s="13">
        <v>9.744315469189932E-6</v>
      </c>
      <c r="E140" s="12">
        <v>9264.0859568480719</v>
      </c>
      <c r="F140" s="13">
        <v>1.7496489982177831E-4</v>
      </c>
      <c r="G140" s="12">
        <v>1675544.0092830225</v>
      </c>
      <c r="H140" s="13">
        <v>2.7020474545428989E-3</v>
      </c>
      <c r="I140" s="12">
        <v>1015798.7983031753</v>
      </c>
      <c r="J140" s="12"/>
      <c r="K140" s="12"/>
      <c r="L140" s="12"/>
      <c r="M140" s="12"/>
      <c r="N140" s="12"/>
      <c r="O140" s="12"/>
      <c r="P140" s="12"/>
      <c r="Q140" s="12"/>
      <c r="R140" s="12"/>
      <c r="S140" s="12"/>
      <c r="T140" s="12"/>
      <c r="U140" s="12"/>
      <c r="V140" s="12"/>
      <c r="W140" s="12"/>
      <c r="X140" s="12"/>
      <c r="Y140" s="12"/>
    </row>
    <row r="141" spans="2:25">
      <c r="B141" s="8" t="s">
        <v>104</v>
      </c>
      <c r="C141" s="12">
        <v>14815199</v>
      </c>
      <c r="D141" s="13">
        <v>1</v>
      </c>
      <c r="E141" s="12">
        <v>52948253.999999993</v>
      </c>
      <c r="F141" s="13">
        <v>1</v>
      </c>
      <c r="G141" s="12">
        <v>620101621.99999988</v>
      </c>
      <c r="H141" s="13">
        <v>1</v>
      </c>
      <c r="I141" s="12">
        <v>58761880.999999985</v>
      </c>
      <c r="J141" s="12"/>
      <c r="K141" s="12"/>
      <c r="L141" s="12"/>
      <c r="M141" s="12"/>
      <c r="N141" s="12"/>
      <c r="O141" s="12"/>
      <c r="P141" s="12"/>
      <c r="Q141" s="12"/>
      <c r="R141" s="12"/>
      <c r="S141" s="12"/>
      <c r="T141" s="12"/>
      <c r="U141" s="12"/>
      <c r="V141" s="12"/>
      <c r="W141" s="12"/>
      <c r="X141" s="12"/>
      <c r="Y141" s="12"/>
    </row>
    <row r="146" spans="1:1">
      <c r="A146" t="s">
        <v>3</v>
      </c>
    </row>
    <row r="147" spans="1:1">
      <c r="A147" t="s">
        <v>4</v>
      </c>
    </row>
    <row r="148" spans="1:1">
      <c r="A148" t="s">
        <v>5</v>
      </c>
    </row>
    <row r="149" spans="1:1">
      <c r="A149" t="s">
        <v>6</v>
      </c>
    </row>
    <row r="150" spans="1:1">
      <c r="A150" t="s">
        <v>7</v>
      </c>
    </row>
    <row r="151" spans="1:1">
      <c r="A151" t="s">
        <v>8</v>
      </c>
    </row>
    <row r="152" spans="1:1">
      <c r="A152" t="s">
        <v>9</v>
      </c>
    </row>
    <row r="153" spans="1:1">
      <c r="A153" t="s">
        <v>10</v>
      </c>
    </row>
    <row r="154" spans="1:1">
      <c r="A154" t="s">
        <v>11</v>
      </c>
    </row>
    <row r="155" spans="1:1">
      <c r="A155" t="s">
        <v>12</v>
      </c>
    </row>
    <row r="156" spans="1:1">
      <c r="A156" t="s">
        <v>13</v>
      </c>
    </row>
    <row r="157" spans="1:1">
      <c r="A157" t="s">
        <v>14</v>
      </c>
    </row>
    <row r="158" spans="1:1">
      <c r="A158" t="s">
        <v>15</v>
      </c>
    </row>
    <row r="159" spans="1:1">
      <c r="A159" t="s">
        <v>16</v>
      </c>
    </row>
    <row r="160" spans="1:1">
      <c r="A160" t="s">
        <v>17</v>
      </c>
    </row>
    <row r="161" spans="1:1">
      <c r="A161" t="s">
        <v>18</v>
      </c>
    </row>
    <row r="162" spans="1:1">
      <c r="A162" t="s">
        <v>19</v>
      </c>
    </row>
    <row r="163" spans="1:1">
      <c r="A163" t="s">
        <v>20</v>
      </c>
    </row>
    <row r="164" spans="1:1">
      <c r="A164" t="s">
        <v>21</v>
      </c>
    </row>
    <row r="165" spans="1:1">
      <c r="A165" t="s">
        <v>22</v>
      </c>
    </row>
    <row r="166" spans="1:1">
      <c r="A166" t="s">
        <v>23</v>
      </c>
    </row>
    <row r="167" spans="1:1">
      <c r="A167" t="s">
        <v>24</v>
      </c>
    </row>
    <row r="168" spans="1:1">
      <c r="A168" t="s">
        <v>25</v>
      </c>
    </row>
    <row r="169" spans="1:1">
      <c r="A169" t="s">
        <v>26</v>
      </c>
    </row>
    <row r="170" spans="1:1">
      <c r="A170" t="s">
        <v>27</v>
      </c>
    </row>
    <row r="171" spans="1:1">
      <c r="A171" t="s">
        <v>28</v>
      </c>
    </row>
    <row r="172" spans="1:1">
      <c r="A172" t="s">
        <v>29</v>
      </c>
    </row>
    <row r="173" spans="1:1">
      <c r="A173" t="s">
        <v>30</v>
      </c>
    </row>
    <row r="174" spans="1:1">
      <c r="A174" t="s">
        <v>31</v>
      </c>
    </row>
    <row r="175" spans="1:1">
      <c r="A175" t="s">
        <v>32</v>
      </c>
    </row>
    <row r="176" spans="1:1">
      <c r="A176" t="s">
        <v>33</v>
      </c>
    </row>
    <row r="177" spans="1:1">
      <c r="A177" t="s">
        <v>34</v>
      </c>
    </row>
    <row r="178" spans="1:1">
      <c r="A178" t="s">
        <v>35</v>
      </c>
    </row>
    <row r="179" spans="1:1">
      <c r="A179" t="s">
        <v>36</v>
      </c>
    </row>
    <row r="180" spans="1:1">
      <c r="A180" t="s">
        <v>37</v>
      </c>
    </row>
    <row r="181" spans="1:1">
      <c r="A181" t="s">
        <v>38</v>
      </c>
    </row>
    <row r="182" spans="1:1">
      <c r="A182" t="s">
        <v>39</v>
      </c>
    </row>
    <row r="183" spans="1:1">
      <c r="A183" t="s">
        <v>40</v>
      </c>
    </row>
    <row r="184" spans="1:1">
      <c r="A184" t="s">
        <v>41</v>
      </c>
    </row>
    <row r="185" spans="1:1">
      <c r="A185" t="s">
        <v>42</v>
      </c>
    </row>
    <row r="186" spans="1:1">
      <c r="A186" t="s">
        <v>43</v>
      </c>
    </row>
    <row r="187" spans="1:1">
      <c r="A187" t="s">
        <v>44</v>
      </c>
    </row>
    <row r="188" spans="1:1">
      <c r="A188" t="s">
        <v>45</v>
      </c>
    </row>
    <row r="189" spans="1:1">
      <c r="A189" t="s">
        <v>46</v>
      </c>
    </row>
    <row r="190" spans="1:1">
      <c r="A190" t="s">
        <v>47</v>
      </c>
    </row>
    <row r="191" spans="1:1">
      <c r="A191" t="s">
        <v>48</v>
      </c>
    </row>
    <row r="192" spans="1:1">
      <c r="A192" t="s">
        <v>49</v>
      </c>
    </row>
    <row r="193" spans="1:1">
      <c r="A193" t="s">
        <v>50</v>
      </c>
    </row>
    <row r="194" spans="1:1">
      <c r="A194" t="s">
        <v>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B1CD6-FC42-4A69-BF95-DA9013D4B23B}">
  <dimension ref="A1:J87"/>
  <sheetViews>
    <sheetView workbookViewId="0">
      <selection activeCell="H1" sqref="H1:J2"/>
    </sheetView>
  </sheetViews>
  <sheetFormatPr defaultRowHeight="14.5"/>
  <cols>
    <col min="1" max="1" width="20.26953125" customWidth="1"/>
    <col min="2" max="2" width="10.26953125" customWidth="1"/>
    <col min="3" max="3" width="13.1796875" customWidth="1"/>
    <col min="7" max="7" width="12.26953125" customWidth="1"/>
    <col min="8" max="8" width="11.7265625" customWidth="1"/>
    <col min="9" max="9" width="11.81640625" customWidth="1"/>
  </cols>
  <sheetData>
    <row r="1" spans="1:10" ht="116">
      <c r="B1" s="2" t="s">
        <v>135</v>
      </c>
      <c r="C1" s="2" t="s">
        <v>53</v>
      </c>
      <c r="D1" s="2" t="s">
        <v>136</v>
      </c>
      <c r="E1" s="2" t="s">
        <v>138</v>
      </c>
      <c r="F1" s="2" t="s">
        <v>139</v>
      </c>
      <c r="G1" s="2" t="s">
        <v>201</v>
      </c>
      <c r="H1" s="2" t="s">
        <v>202</v>
      </c>
      <c r="I1" s="2" t="s">
        <v>203</v>
      </c>
      <c r="J1" s="2" t="s">
        <v>204</v>
      </c>
    </row>
    <row r="2" spans="1:10">
      <c r="B2">
        <v>2022</v>
      </c>
      <c r="C2">
        <v>2022</v>
      </c>
      <c r="D2">
        <v>2022</v>
      </c>
      <c r="E2">
        <v>2022</v>
      </c>
      <c r="F2">
        <v>2022</v>
      </c>
      <c r="G2">
        <v>2022</v>
      </c>
      <c r="H2">
        <v>2022</v>
      </c>
      <c r="I2">
        <v>2022</v>
      </c>
      <c r="J2">
        <v>2022</v>
      </c>
    </row>
    <row r="3" spans="1:10">
      <c r="A3" t="s">
        <v>0</v>
      </c>
      <c r="B3" s="5"/>
      <c r="C3" s="6">
        <v>286000</v>
      </c>
    </row>
    <row r="4" spans="1:10">
      <c r="A4" t="s">
        <v>1</v>
      </c>
      <c r="B4" s="5"/>
      <c r="C4" s="6">
        <v>384000</v>
      </c>
    </row>
    <row r="5" spans="1:10">
      <c r="A5" t="s">
        <v>2</v>
      </c>
      <c r="B5" s="5"/>
      <c r="C5" s="6">
        <v>443000</v>
      </c>
    </row>
    <row r="6" spans="1:10">
      <c r="A6" t="s">
        <v>3</v>
      </c>
      <c r="B6" s="5"/>
      <c r="C6" s="6">
        <v>259000</v>
      </c>
    </row>
    <row r="7" spans="1:10">
      <c r="A7" t="s">
        <v>4</v>
      </c>
      <c r="B7" s="5"/>
      <c r="C7" s="6">
        <v>799000</v>
      </c>
    </row>
    <row r="8" spans="1:10">
      <c r="A8" t="s">
        <v>5</v>
      </c>
      <c r="B8" s="5"/>
      <c r="C8" s="6">
        <v>582000</v>
      </c>
    </row>
    <row r="9" spans="1:10">
      <c r="A9" t="s">
        <v>6</v>
      </c>
      <c r="B9" s="5"/>
      <c r="C9" s="6">
        <v>432000</v>
      </c>
    </row>
    <row r="10" spans="1:10">
      <c r="A10" t="s">
        <v>7</v>
      </c>
      <c r="B10" s="5"/>
      <c r="C10" s="6">
        <v>335000</v>
      </c>
    </row>
    <row r="11" spans="1:10">
      <c r="A11" t="s">
        <v>8</v>
      </c>
      <c r="B11" s="5"/>
      <c r="C11" s="6">
        <v>606000</v>
      </c>
    </row>
    <row r="12" spans="1:10">
      <c r="A12" t="s">
        <v>9</v>
      </c>
      <c r="B12" s="5"/>
      <c r="C12" s="6">
        <v>409000</v>
      </c>
    </row>
    <row r="13" spans="1:10">
      <c r="A13" t="s">
        <v>10</v>
      </c>
      <c r="B13" s="5"/>
      <c r="C13" s="6">
        <v>376000</v>
      </c>
    </row>
    <row r="14" spans="1:10">
      <c r="A14" t="s">
        <v>11</v>
      </c>
      <c r="B14" s="5"/>
      <c r="C14" s="6">
        <v>713000</v>
      </c>
    </row>
    <row r="15" spans="1:10">
      <c r="A15" t="s">
        <v>12</v>
      </c>
      <c r="B15" s="5"/>
      <c r="C15" s="6">
        <v>460000</v>
      </c>
    </row>
    <row r="16" spans="1:10">
      <c r="A16" t="s">
        <v>13</v>
      </c>
      <c r="B16" s="5"/>
      <c r="C16" s="6">
        <v>295000</v>
      </c>
    </row>
    <row r="17" spans="1:3">
      <c r="A17" t="s">
        <v>14</v>
      </c>
      <c r="B17" s="5"/>
      <c r="C17" s="6">
        <v>258000</v>
      </c>
    </row>
    <row r="18" spans="1:3">
      <c r="A18" t="s">
        <v>15</v>
      </c>
      <c r="B18" s="5"/>
      <c r="C18" s="6">
        <v>239000</v>
      </c>
    </row>
    <row r="19" spans="1:3">
      <c r="A19" t="s">
        <v>16</v>
      </c>
      <c r="B19" s="5"/>
      <c r="C19" s="6">
        <v>282000</v>
      </c>
    </row>
    <row r="20" spans="1:3">
      <c r="A20" t="s">
        <v>17</v>
      </c>
      <c r="B20" s="5"/>
      <c r="C20" s="6">
        <v>257000</v>
      </c>
    </row>
    <row r="21" spans="1:3">
      <c r="A21" t="s">
        <v>18</v>
      </c>
      <c r="B21" s="5"/>
      <c r="C21" s="6">
        <v>260000</v>
      </c>
    </row>
    <row r="22" spans="1:3">
      <c r="A22" t="s">
        <v>19</v>
      </c>
      <c r="B22" s="5"/>
      <c r="C22" s="6">
        <v>389000</v>
      </c>
    </row>
    <row r="23" spans="1:3">
      <c r="A23" t="s">
        <v>20</v>
      </c>
      <c r="B23" s="5"/>
      <c r="C23" s="6">
        <v>433000</v>
      </c>
    </row>
    <row r="24" spans="1:3">
      <c r="A24" t="s">
        <v>21</v>
      </c>
      <c r="B24" s="5"/>
      <c r="C24" s="6">
        <v>640000</v>
      </c>
    </row>
    <row r="25" spans="1:3">
      <c r="A25" t="s">
        <v>22</v>
      </c>
      <c r="B25" s="5"/>
      <c r="C25" s="6">
        <v>260000</v>
      </c>
    </row>
    <row r="26" spans="1:3">
      <c r="A26" t="s">
        <v>23</v>
      </c>
      <c r="B26" s="5"/>
      <c r="C26" s="6">
        <v>353000</v>
      </c>
    </row>
    <row r="27" spans="1:3">
      <c r="A27" t="s">
        <v>24</v>
      </c>
      <c r="B27" s="5"/>
      <c r="C27" s="6">
        <v>263000</v>
      </c>
    </row>
    <row r="28" spans="1:3">
      <c r="A28" t="s">
        <v>25</v>
      </c>
      <c r="B28" s="5"/>
      <c r="C28" s="6">
        <v>267000</v>
      </c>
    </row>
    <row r="29" spans="1:3">
      <c r="A29" t="s">
        <v>26</v>
      </c>
      <c r="B29" s="5"/>
      <c r="C29" s="6">
        <v>527000</v>
      </c>
    </row>
    <row r="30" spans="1:3">
      <c r="A30" t="s">
        <v>27</v>
      </c>
      <c r="B30" s="5"/>
      <c r="C30" s="6">
        <v>296000</v>
      </c>
    </row>
    <row r="31" spans="1:3">
      <c r="A31" t="s">
        <v>28</v>
      </c>
      <c r="B31" s="5"/>
      <c r="C31" s="6">
        <v>437000</v>
      </c>
    </row>
    <row r="32" spans="1:3">
      <c r="A32" t="s">
        <v>29</v>
      </c>
      <c r="B32" s="5"/>
      <c r="C32" s="6">
        <v>468000</v>
      </c>
    </row>
    <row r="33" spans="1:3">
      <c r="A33" t="s">
        <v>30</v>
      </c>
      <c r="B33" s="5"/>
      <c r="C33" s="6">
        <v>498000</v>
      </c>
    </row>
    <row r="34" spans="1:3">
      <c r="A34" t="s">
        <v>31</v>
      </c>
      <c r="B34" s="5"/>
      <c r="C34" s="6">
        <v>354000</v>
      </c>
    </row>
    <row r="35" spans="1:3">
      <c r="A35" t="s">
        <v>32</v>
      </c>
      <c r="B35" s="5"/>
      <c r="C35" s="6">
        <v>531000</v>
      </c>
    </row>
    <row r="36" spans="1:3">
      <c r="A36" t="s">
        <v>33</v>
      </c>
      <c r="B36" s="5"/>
      <c r="C36" s="6">
        <v>378000</v>
      </c>
    </row>
    <row r="37" spans="1:3">
      <c r="A37" t="s">
        <v>34</v>
      </c>
      <c r="B37" s="5"/>
      <c r="C37" s="6">
        <v>308000</v>
      </c>
    </row>
    <row r="38" spans="1:3">
      <c r="A38" t="s">
        <v>35</v>
      </c>
      <c r="B38" s="5"/>
      <c r="C38" s="6">
        <v>249000</v>
      </c>
    </row>
    <row r="39" spans="1:3">
      <c r="A39" t="s">
        <v>36</v>
      </c>
      <c r="B39" s="5"/>
      <c r="C39" s="6">
        <v>256000</v>
      </c>
    </row>
    <row r="40" spans="1:3">
      <c r="A40" t="s">
        <v>37</v>
      </c>
      <c r="B40" s="5"/>
      <c r="C40" s="6">
        <v>510000</v>
      </c>
    </row>
    <row r="41" spans="1:3">
      <c r="A41" t="s">
        <v>38</v>
      </c>
      <c r="B41" s="5"/>
      <c r="C41" s="6">
        <v>300000</v>
      </c>
    </row>
    <row r="42" spans="1:3">
      <c r="A42" t="s">
        <v>39</v>
      </c>
      <c r="B42" s="5"/>
      <c r="C42" s="6">
        <v>471000</v>
      </c>
    </row>
    <row r="43" spans="1:3">
      <c r="A43" t="s">
        <v>40</v>
      </c>
      <c r="B43" s="5"/>
      <c r="C43" s="6">
        <v>381000</v>
      </c>
    </row>
    <row r="44" spans="1:3">
      <c r="A44" t="s">
        <v>41</v>
      </c>
      <c r="B44" s="5"/>
      <c r="C44" s="6">
        <v>332000</v>
      </c>
    </row>
    <row r="45" spans="1:3">
      <c r="A45" t="s">
        <v>42</v>
      </c>
      <c r="B45" s="5"/>
      <c r="C45" s="6">
        <v>385000</v>
      </c>
    </row>
    <row r="46" spans="1:3">
      <c r="A46" t="s">
        <v>43</v>
      </c>
      <c r="B46" s="5"/>
      <c r="C46" s="6">
        <v>362000</v>
      </c>
    </row>
    <row r="47" spans="1:3">
      <c r="A47" t="s">
        <v>44</v>
      </c>
      <c r="B47" s="5"/>
      <c r="C47" s="6">
        <v>545000</v>
      </c>
    </row>
    <row r="48" spans="1:3">
      <c r="A48" t="s">
        <v>45</v>
      </c>
      <c r="B48" s="5"/>
      <c r="C48" s="6">
        <v>390000</v>
      </c>
    </row>
    <row r="49" spans="1:3">
      <c r="A49" t="s">
        <v>46</v>
      </c>
      <c r="B49" s="5"/>
      <c r="C49" s="6">
        <v>445000</v>
      </c>
    </row>
    <row r="50" spans="1:3">
      <c r="A50" t="s">
        <v>47</v>
      </c>
      <c r="B50" s="5"/>
      <c r="C50" s="6">
        <v>621000</v>
      </c>
    </row>
    <row r="51" spans="1:3">
      <c r="A51" t="s">
        <v>48</v>
      </c>
      <c r="B51" s="5"/>
      <c r="C51" s="6">
        <v>297000</v>
      </c>
    </row>
    <row r="52" spans="1:3">
      <c r="A52" t="s">
        <v>49</v>
      </c>
      <c r="B52" s="5"/>
      <c r="C52" s="6">
        <v>307000</v>
      </c>
    </row>
    <row r="53" spans="1:3">
      <c r="A53" t="s">
        <v>50</v>
      </c>
      <c r="B53" s="5"/>
      <c r="C53" s="6">
        <v>323000</v>
      </c>
    </row>
    <row r="54" spans="1:3">
      <c r="A54" t="s">
        <v>51</v>
      </c>
      <c r="B54" s="5"/>
      <c r="C54" s="6">
        <v>410200</v>
      </c>
    </row>
    <row r="85" spans="1:1">
      <c r="A85" s="1"/>
    </row>
    <row r="86" spans="1:1">
      <c r="A86" s="1"/>
    </row>
    <row r="87" spans="1:1">
      <c r="A8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DC523-EB4B-4B31-9572-D9A4875BDD4C}">
  <dimension ref="A1:AF94"/>
  <sheetViews>
    <sheetView topLeftCell="A2" workbookViewId="0">
      <selection activeCell="J12" sqref="J12"/>
    </sheetView>
  </sheetViews>
  <sheetFormatPr defaultRowHeight="14.5"/>
  <cols>
    <col min="1" max="1" width="15.453125" customWidth="1"/>
    <col min="4" max="5" width="11" customWidth="1"/>
    <col min="6" max="7" width="14.26953125" customWidth="1"/>
    <col min="9" max="9" width="12.26953125" customWidth="1"/>
    <col min="10" max="10" width="13.54296875" customWidth="1"/>
    <col min="11" max="11" width="13.453125" customWidth="1"/>
    <col min="12" max="12" width="11.1796875" customWidth="1"/>
    <col min="13" max="13" width="13.1796875" customWidth="1"/>
    <col min="14" max="14" width="13.81640625" customWidth="1"/>
    <col min="15" max="15" width="13.453125" customWidth="1"/>
    <col min="16" max="17" width="13" customWidth="1"/>
    <col min="18" max="19" width="12.81640625" customWidth="1"/>
    <col min="20" max="20" width="13.453125" customWidth="1"/>
    <col min="21" max="21" width="13" customWidth="1"/>
    <col min="22" max="23" width="12.54296875" customWidth="1"/>
    <col min="24" max="24" width="11.1796875" customWidth="1"/>
    <col min="25" max="25" width="12.26953125" customWidth="1"/>
  </cols>
  <sheetData>
    <row r="1" spans="1:32">
      <c r="D1" t="s">
        <v>124</v>
      </c>
      <c r="E1" t="s">
        <v>124</v>
      </c>
      <c r="F1" t="s">
        <v>124</v>
      </c>
      <c r="G1" t="s">
        <v>124</v>
      </c>
      <c r="H1" t="s">
        <v>124</v>
      </c>
      <c r="I1" t="s">
        <v>124</v>
      </c>
      <c r="J1" t="s">
        <v>124</v>
      </c>
      <c r="K1" t="s">
        <v>124</v>
      </c>
      <c r="L1" t="s">
        <v>124</v>
      </c>
      <c r="M1" t="s">
        <v>124</v>
      </c>
      <c r="N1" t="s">
        <v>124</v>
      </c>
      <c r="O1" t="s">
        <v>124</v>
      </c>
      <c r="P1" t="s">
        <v>125</v>
      </c>
      <c r="Q1" t="s">
        <v>125</v>
      </c>
      <c r="R1" t="s">
        <v>126</v>
      </c>
      <c r="S1" t="s">
        <v>126</v>
      </c>
      <c r="T1" t="s">
        <v>127</v>
      </c>
      <c r="U1" t="s">
        <v>127</v>
      </c>
      <c r="V1" t="s">
        <v>128</v>
      </c>
      <c r="W1" t="s">
        <v>128</v>
      </c>
      <c r="X1" t="s">
        <v>133</v>
      </c>
      <c r="Y1" t="s">
        <v>133</v>
      </c>
    </row>
    <row r="2" spans="1:32" ht="142.5" customHeight="1">
      <c r="B2" s="2" t="s">
        <v>131</v>
      </c>
      <c r="C2" s="2" t="s">
        <v>123</v>
      </c>
      <c r="D2" s="14" t="s">
        <v>105</v>
      </c>
      <c r="E2" s="14" t="s">
        <v>105</v>
      </c>
      <c r="F2" s="14" t="s">
        <v>106</v>
      </c>
      <c r="G2" s="14" t="s">
        <v>106</v>
      </c>
      <c r="H2" s="14" t="s">
        <v>108</v>
      </c>
      <c r="I2" s="14" t="s">
        <v>108</v>
      </c>
      <c r="J2" s="14" t="s">
        <v>112</v>
      </c>
      <c r="K2" s="14" t="s">
        <v>112</v>
      </c>
      <c r="L2" s="14" t="s">
        <v>113</v>
      </c>
      <c r="M2" s="14" t="s">
        <v>113</v>
      </c>
      <c r="N2" s="14" t="s">
        <v>140</v>
      </c>
      <c r="O2" s="14" t="s">
        <v>140</v>
      </c>
      <c r="P2" s="14" t="s">
        <v>134</v>
      </c>
      <c r="Q2" s="14" t="s">
        <v>134</v>
      </c>
      <c r="R2" s="14" t="s">
        <v>129</v>
      </c>
      <c r="S2" s="14" t="s">
        <v>129</v>
      </c>
      <c r="T2" s="14" t="s">
        <v>130</v>
      </c>
      <c r="U2" s="14" t="s">
        <v>130</v>
      </c>
      <c r="V2" s="14" t="s">
        <v>121</v>
      </c>
      <c r="W2" s="14" t="s">
        <v>121</v>
      </c>
      <c r="X2" s="14" t="s">
        <v>122</v>
      </c>
      <c r="Y2" s="14" t="s">
        <v>122</v>
      </c>
    </row>
    <row r="3" spans="1:32" ht="142.5" customHeight="1">
      <c r="B3" s="2"/>
      <c r="C3" s="2"/>
      <c r="D3" s="2" t="s">
        <v>137</v>
      </c>
      <c r="E3" s="2" t="s">
        <v>132</v>
      </c>
      <c r="F3" s="2" t="s">
        <v>137</v>
      </c>
      <c r="G3" s="2" t="s">
        <v>132</v>
      </c>
      <c r="H3" s="2" t="s">
        <v>137</v>
      </c>
      <c r="I3" s="2" t="s">
        <v>132</v>
      </c>
      <c r="J3" s="2" t="s">
        <v>137</v>
      </c>
      <c r="K3" s="2" t="s">
        <v>132</v>
      </c>
      <c r="L3" s="2" t="s">
        <v>137</v>
      </c>
      <c r="M3" s="2" t="s">
        <v>132</v>
      </c>
      <c r="N3" s="2" t="s">
        <v>137</v>
      </c>
      <c r="O3" s="2" t="s">
        <v>132</v>
      </c>
      <c r="P3" s="2" t="s">
        <v>137</v>
      </c>
      <c r="Q3" s="2" t="s">
        <v>132</v>
      </c>
      <c r="R3" s="2" t="s">
        <v>137</v>
      </c>
      <c r="S3" s="2" t="s">
        <v>132</v>
      </c>
      <c r="T3" s="2" t="s">
        <v>137</v>
      </c>
      <c r="U3" s="2" t="s">
        <v>132</v>
      </c>
      <c r="V3" s="2" t="s">
        <v>137</v>
      </c>
      <c r="W3" s="2" t="s">
        <v>132</v>
      </c>
      <c r="X3" s="2" t="s">
        <v>137</v>
      </c>
      <c r="Y3" s="2" t="s">
        <v>132</v>
      </c>
    </row>
    <row r="4" spans="1:32" ht="15.5">
      <c r="A4" t="s">
        <v>0</v>
      </c>
      <c r="B4">
        <v>2023</v>
      </c>
      <c r="AA4" s="15" t="s">
        <v>141</v>
      </c>
      <c r="AB4" s="16"/>
      <c r="AC4" s="16"/>
      <c r="AD4" s="16"/>
      <c r="AE4" s="16"/>
      <c r="AF4" s="17"/>
    </row>
    <row r="5" spans="1:32" ht="15.5">
      <c r="B5">
        <f>B4-1</f>
        <v>2022</v>
      </c>
      <c r="AA5" s="24" t="s">
        <v>111</v>
      </c>
      <c r="AB5" s="18"/>
      <c r="AC5" s="18"/>
      <c r="AD5" s="18"/>
      <c r="AE5" s="18"/>
      <c r="AF5" s="19"/>
    </row>
    <row r="6" spans="1:32" ht="15.5">
      <c r="B6">
        <f t="shared" ref="B6:B15" si="0">B5-1</f>
        <v>2021</v>
      </c>
      <c r="AA6" s="20" t="s">
        <v>107</v>
      </c>
      <c r="AB6" s="18"/>
      <c r="AC6" s="18"/>
      <c r="AD6" s="18"/>
      <c r="AE6" s="18"/>
      <c r="AF6" s="19"/>
    </row>
    <row r="7" spans="1:32" ht="15.5">
      <c r="B7">
        <f t="shared" si="0"/>
        <v>2020</v>
      </c>
      <c r="AA7" s="20" t="s">
        <v>109</v>
      </c>
      <c r="AB7" s="18"/>
      <c r="AC7" s="18"/>
      <c r="AD7" s="18"/>
      <c r="AE7" s="18"/>
      <c r="AF7" s="19"/>
    </row>
    <row r="8" spans="1:32" ht="15.5">
      <c r="B8">
        <f t="shared" si="0"/>
        <v>2019</v>
      </c>
      <c r="AA8" s="20" t="s">
        <v>110</v>
      </c>
      <c r="AB8" s="18"/>
      <c r="AC8" s="18"/>
      <c r="AD8" s="18"/>
      <c r="AE8" s="18"/>
      <c r="AF8" s="19"/>
    </row>
    <row r="9" spans="1:32" ht="15.5">
      <c r="B9">
        <f t="shared" si="0"/>
        <v>2018</v>
      </c>
      <c r="AA9" s="20" t="s">
        <v>114</v>
      </c>
      <c r="AB9" s="18"/>
      <c r="AC9" s="18"/>
      <c r="AD9" s="18"/>
      <c r="AE9" s="18"/>
      <c r="AF9" s="19"/>
    </row>
    <row r="10" spans="1:32" ht="15.5">
      <c r="B10">
        <f t="shared" si="0"/>
        <v>2017</v>
      </c>
      <c r="AA10" s="20" t="s">
        <v>115</v>
      </c>
      <c r="AB10" s="18"/>
      <c r="AC10" s="18"/>
      <c r="AD10" s="18"/>
      <c r="AE10" s="18"/>
      <c r="AF10" s="19"/>
    </row>
    <row r="11" spans="1:32" ht="15.5">
      <c r="B11">
        <f t="shared" si="0"/>
        <v>2016</v>
      </c>
      <c r="AA11" s="20" t="s">
        <v>116</v>
      </c>
      <c r="AB11" s="18"/>
      <c r="AC11" s="18"/>
      <c r="AD11" s="18"/>
      <c r="AE11" s="18"/>
      <c r="AF11" s="19"/>
    </row>
    <row r="12" spans="1:32" ht="15.5">
      <c r="B12">
        <f t="shared" si="0"/>
        <v>2015</v>
      </c>
      <c r="AA12" s="20" t="s">
        <v>117</v>
      </c>
      <c r="AB12" s="18"/>
      <c r="AC12" s="18"/>
      <c r="AD12" s="18"/>
      <c r="AE12" s="18"/>
      <c r="AF12" s="19"/>
    </row>
    <row r="13" spans="1:32" ht="15.5">
      <c r="B13">
        <f t="shared" si="0"/>
        <v>2014</v>
      </c>
      <c r="AA13" s="20" t="s">
        <v>118</v>
      </c>
      <c r="AB13" s="18"/>
      <c r="AC13" s="18"/>
      <c r="AD13" s="18"/>
      <c r="AE13" s="18"/>
      <c r="AF13" s="19"/>
    </row>
    <row r="14" spans="1:32" ht="15.5">
      <c r="B14">
        <f t="shared" si="0"/>
        <v>2013</v>
      </c>
      <c r="AA14" s="20" t="s">
        <v>119</v>
      </c>
      <c r="AB14" s="18"/>
      <c r="AC14" s="18"/>
      <c r="AD14" s="18"/>
      <c r="AE14" s="18"/>
      <c r="AF14" s="19"/>
    </row>
    <row r="15" spans="1:32" ht="15.5">
      <c r="B15">
        <f t="shared" si="0"/>
        <v>2012</v>
      </c>
      <c r="AA15" s="21" t="s">
        <v>120</v>
      </c>
      <c r="AB15" s="22"/>
      <c r="AC15" s="22"/>
      <c r="AD15" s="22"/>
      <c r="AE15" s="22"/>
      <c r="AF15" s="23"/>
    </row>
    <row r="18" spans="1:2">
      <c r="A18" t="s">
        <v>1</v>
      </c>
      <c r="B18">
        <v>2023</v>
      </c>
    </row>
    <row r="19" spans="1:2">
      <c r="B19">
        <f>B18-1</f>
        <v>2022</v>
      </c>
    </row>
    <row r="20" spans="1:2">
      <c r="B20">
        <f t="shared" ref="B20:B29" si="1">B19-1</f>
        <v>2021</v>
      </c>
    </row>
    <row r="21" spans="1:2">
      <c r="B21">
        <f t="shared" si="1"/>
        <v>2020</v>
      </c>
    </row>
    <row r="22" spans="1:2">
      <c r="B22">
        <f t="shared" si="1"/>
        <v>2019</v>
      </c>
    </row>
    <row r="23" spans="1:2">
      <c r="B23">
        <f t="shared" si="1"/>
        <v>2018</v>
      </c>
    </row>
    <row r="24" spans="1:2">
      <c r="B24">
        <f t="shared" si="1"/>
        <v>2017</v>
      </c>
    </row>
    <row r="25" spans="1:2">
      <c r="B25">
        <f t="shared" si="1"/>
        <v>2016</v>
      </c>
    </row>
    <row r="26" spans="1:2">
      <c r="B26">
        <f t="shared" si="1"/>
        <v>2015</v>
      </c>
    </row>
    <row r="27" spans="1:2">
      <c r="B27">
        <f t="shared" si="1"/>
        <v>2014</v>
      </c>
    </row>
    <row r="28" spans="1:2">
      <c r="B28">
        <f t="shared" si="1"/>
        <v>2013</v>
      </c>
    </row>
    <row r="29" spans="1:2">
      <c r="B29">
        <f t="shared" si="1"/>
        <v>2012</v>
      </c>
    </row>
    <row r="32" spans="1:2">
      <c r="A32" t="s">
        <v>2</v>
      </c>
      <c r="B32">
        <v>2023</v>
      </c>
    </row>
    <row r="33" spans="1:2">
      <c r="B33">
        <f>B32-1</f>
        <v>2022</v>
      </c>
    </row>
    <row r="34" spans="1:2">
      <c r="B34">
        <f t="shared" ref="B34:B43" si="2">B33-1</f>
        <v>2021</v>
      </c>
    </row>
    <row r="35" spans="1:2">
      <c r="B35">
        <f t="shared" si="2"/>
        <v>2020</v>
      </c>
    </row>
    <row r="36" spans="1:2">
      <c r="B36">
        <f t="shared" si="2"/>
        <v>2019</v>
      </c>
    </row>
    <row r="37" spans="1:2">
      <c r="B37">
        <f t="shared" si="2"/>
        <v>2018</v>
      </c>
    </row>
    <row r="38" spans="1:2">
      <c r="B38">
        <f t="shared" si="2"/>
        <v>2017</v>
      </c>
    </row>
    <row r="39" spans="1:2">
      <c r="B39">
        <f t="shared" si="2"/>
        <v>2016</v>
      </c>
    </row>
    <row r="40" spans="1:2">
      <c r="B40">
        <f t="shared" si="2"/>
        <v>2015</v>
      </c>
    </row>
    <row r="41" spans="1:2">
      <c r="B41">
        <f t="shared" si="2"/>
        <v>2014</v>
      </c>
    </row>
    <row r="42" spans="1:2">
      <c r="B42">
        <f t="shared" si="2"/>
        <v>2013</v>
      </c>
    </row>
    <row r="43" spans="1:2">
      <c r="B43">
        <f t="shared" si="2"/>
        <v>2012</v>
      </c>
    </row>
    <row r="45" spans="1:2">
      <c r="A45" t="s">
        <v>142</v>
      </c>
    </row>
    <row r="46" spans="1:2">
      <c r="A46" t="s">
        <v>3</v>
      </c>
    </row>
    <row r="47" spans="1:2">
      <c r="A47" t="s">
        <v>4</v>
      </c>
    </row>
    <row r="48" spans="1:2">
      <c r="A48" t="s">
        <v>5</v>
      </c>
    </row>
    <row r="49" spans="1:1">
      <c r="A49" t="s">
        <v>6</v>
      </c>
    </row>
    <row r="50" spans="1:1">
      <c r="A50" t="s">
        <v>7</v>
      </c>
    </row>
    <row r="51" spans="1:1">
      <c r="A51" t="s">
        <v>8</v>
      </c>
    </row>
    <row r="52" spans="1:1">
      <c r="A52" t="s">
        <v>9</v>
      </c>
    </row>
    <row r="53" spans="1:1">
      <c r="A53" t="s">
        <v>10</v>
      </c>
    </row>
    <row r="54" spans="1:1">
      <c r="A54" t="s">
        <v>11</v>
      </c>
    </row>
    <row r="55" spans="1:1">
      <c r="A55" t="s">
        <v>12</v>
      </c>
    </row>
    <row r="56" spans="1:1">
      <c r="A56" t="s">
        <v>13</v>
      </c>
    </row>
    <row r="57" spans="1:1">
      <c r="A57" t="s">
        <v>14</v>
      </c>
    </row>
    <row r="58" spans="1:1">
      <c r="A58" t="s">
        <v>15</v>
      </c>
    </row>
    <row r="59" spans="1:1">
      <c r="A59" t="s">
        <v>16</v>
      </c>
    </row>
    <row r="60" spans="1:1">
      <c r="A60" t="s">
        <v>17</v>
      </c>
    </row>
    <row r="61" spans="1:1">
      <c r="A61" t="s">
        <v>18</v>
      </c>
    </row>
    <row r="62" spans="1:1">
      <c r="A62" t="s">
        <v>19</v>
      </c>
    </row>
    <row r="63" spans="1:1">
      <c r="A63" t="s">
        <v>20</v>
      </c>
    </row>
    <row r="64" spans="1:1">
      <c r="A64" t="s">
        <v>21</v>
      </c>
    </row>
    <row r="65" spans="1:1">
      <c r="A65" t="s">
        <v>22</v>
      </c>
    </row>
    <row r="66" spans="1:1">
      <c r="A66" t="s">
        <v>23</v>
      </c>
    </row>
    <row r="67" spans="1:1">
      <c r="A67" t="s">
        <v>24</v>
      </c>
    </row>
    <row r="68" spans="1:1">
      <c r="A68" t="s">
        <v>25</v>
      </c>
    </row>
    <row r="69" spans="1:1">
      <c r="A69" t="s">
        <v>26</v>
      </c>
    </row>
    <row r="70" spans="1:1">
      <c r="A70" t="s">
        <v>27</v>
      </c>
    </row>
    <row r="71" spans="1:1">
      <c r="A71" t="s">
        <v>28</v>
      </c>
    </row>
    <row r="72" spans="1:1">
      <c r="A72" t="s">
        <v>29</v>
      </c>
    </row>
    <row r="73" spans="1:1">
      <c r="A73" t="s">
        <v>30</v>
      </c>
    </row>
    <row r="74" spans="1:1">
      <c r="A74" t="s">
        <v>31</v>
      </c>
    </row>
    <row r="75" spans="1:1">
      <c r="A75" t="s">
        <v>32</v>
      </c>
    </row>
    <row r="76" spans="1:1">
      <c r="A76" t="s">
        <v>33</v>
      </c>
    </row>
    <row r="77" spans="1:1">
      <c r="A77" t="s">
        <v>34</v>
      </c>
    </row>
    <row r="78" spans="1:1">
      <c r="A78" t="s">
        <v>35</v>
      </c>
    </row>
    <row r="79" spans="1:1">
      <c r="A79" t="s">
        <v>36</v>
      </c>
    </row>
    <row r="80" spans="1:1">
      <c r="A80" t="s">
        <v>37</v>
      </c>
    </row>
    <row r="81" spans="1:1">
      <c r="A81" t="s">
        <v>38</v>
      </c>
    </row>
    <row r="82" spans="1:1">
      <c r="A82" t="s">
        <v>39</v>
      </c>
    </row>
    <row r="83" spans="1:1">
      <c r="A83" t="s">
        <v>40</v>
      </c>
    </row>
    <row r="84" spans="1:1">
      <c r="A84" t="s">
        <v>41</v>
      </c>
    </row>
    <row r="85" spans="1:1">
      <c r="A85" t="s">
        <v>42</v>
      </c>
    </row>
    <row r="86" spans="1:1">
      <c r="A86" t="s">
        <v>43</v>
      </c>
    </row>
    <row r="87" spans="1:1">
      <c r="A87" t="s">
        <v>44</v>
      </c>
    </row>
    <row r="88" spans="1:1">
      <c r="A88" t="s">
        <v>45</v>
      </c>
    </row>
    <row r="89" spans="1:1">
      <c r="A89" t="s">
        <v>46</v>
      </c>
    </row>
    <row r="90" spans="1:1">
      <c r="A90" t="s">
        <v>47</v>
      </c>
    </row>
    <row r="91" spans="1:1">
      <c r="A91" t="s">
        <v>48</v>
      </c>
    </row>
    <row r="92" spans="1:1">
      <c r="A92" t="s">
        <v>49</v>
      </c>
    </row>
    <row r="93" spans="1:1">
      <c r="A93" t="s">
        <v>50</v>
      </c>
    </row>
    <row r="94" spans="1:1">
      <c r="A94" t="s">
        <v>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C303-60A5-4E0A-8E3E-C7E6576D13FF}">
  <dimension ref="A2:L94"/>
  <sheetViews>
    <sheetView workbookViewId="0">
      <selection activeCell="L2" sqref="L2"/>
    </sheetView>
  </sheetViews>
  <sheetFormatPr defaultRowHeight="14.5"/>
  <cols>
    <col min="1" max="1" width="15.453125" customWidth="1"/>
    <col min="2" max="2" width="10.54296875" customWidth="1"/>
    <col min="5" max="5" width="15.81640625" customWidth="1"/>
    <col min="6" max="6" width="14.7265625" customWidth="1"/>
    <col min="9" max="9" width="10.453125" customWidth="1"/>
    <col min="10" max="10" width="10.7265625" customWidth="1"/>
    <col min="12" max="12" width="29.81640625" customWidth="1"/>
  </cols>
  <sheetData>
    <row r="2" spans="1:12" ht="142.5" customHeight="1">
      <c r="B2" s="2" t="s">
        <v>152</v>
      </c>
      <c r="C2" s="2"/>
      <c r="D2" s="2"/>
      <c r="E2" s="2"/>
      <c r="F2" s="2"/>
      <c r="G2" s="2"/>
      <c r="H2" s="2"/>
      <c r="I2" s="2"/>
      <c r="J2" s="2"/>
      <c r="K2" s="2"/>
      <c r="L2" s="2" t="s">
        <v>151</v>
      </c>
    </row>
    <row r="3" spans="1:12" ht="142.5" customHeight="1">
      <c r="B3" s="2"/>
      <c r="C3" s="2" t="s">
        <v>143</v>
      </c>
      <c r="D3" s="2" t="s">
        <v>144</v>
      </c>
      <c r="E3" s="2" t="s">
        <v>145</v>
      </c>
      <c r="F3" s="2" t="s">
        <v>146</v>
      </c>
      <c r="G3" s="2" t="s">
        <v>147</v>
      </c>
      <c r="H3" s="2" t="s">
        <v>148</v>
      </c>
      <c r="I3" s="2" t="s">
        <v>149</v>
      </c>
      <c r="J3" s="2" t="s">
        <v>150</v>
      </c>
      <c r="K3" s="2"/>
    </row>
    <row r="4" spans="1:12">
      <c r="A4" t="s">
        <v>0</v>
      </c>
      <c r="B4">
        <v>2023</v>
      </c>
    </row>
    <row r="5" spans="1:12">
      <c r="B5">
        <f>B4-1</f>
        <v>2022</v>
      </c>
    </row>
    <row r="6" spans="1:12">
      <c r="B6">
        <f t="shared" ref="B6:B15" si="0">B5-1</f>
        <v>2021</v>
      </c>
    </row>
    <row r="7" spans="1:12">
      <c r="B7">
        <f t="shared" si="0"/>
        <v>2020</v>
      </c>
    </row>
    <row r="8" spans="1:12">
      <c r="B8">
        <f t="shared" si="0"/>
        <v>2019</v>
      </c>
    </row>
    <row r="9" spans="1:12">
      <c r="B9">
        <f t="shared" si="0"/>
        <v>2018</v>
      </c>
    </row>
    <row r="10" spans="1:12">
      <c r="B10">
        <f t="shared" si="0"/>
        <v>2017</v>
      </c>
    </row>
    <row r="11" spans="1:12">
      <c r="B11">
        <f t="shared" si="0"/>
        <v>2016</v>
      </c>
    </row>
    <row r="12" spans="1:12">
      <c r="B12">
        <f t="shared" si="0"/>
        <v>2015</v>
      </c>
    </row>
    <row r="13" spans="1:12">
      <c r="B13">
        <f t="shared" si="0"/>
        <v>2014</v>
      </c>
    </row>
    <row r="14" spans="1:12">
      <c r="B14">
        <f t="shared" si="0"/>
        <v>2013</v>
      </c>
    </row>
    <row r="15" spans="1:12">
      <c r="B15">
        <f t="shared" si="0"/>
        <v>2012</v>
      </c>
    </row>
    <row r="18" spans="1:2">
      <c r="A18" t="s">
        <v>1</v>
      </c>
      <c r="B18">
        <v>2023</v>
      </c>
    </row>
    <row r="19" spans="1:2">
      <c r="B19">
        <f>B18-1</f>
        <v>2022</v>
      </c>
    </row>
    <row r="20" spans="1:2">
      <c r="B20">
        <f t="shared" ref="B20:B29" si="1">B19-1</f>
        <v>2021</v>
      </c>
    </row>
    <row r="21" spans="1:2">
      <c r="B21">
        <f t="shared" si="1"/>
        <v>2020</v>
      </c>
    </row>
    <row r="22" spans="1:2">
      <c r="B22">
        <f t="shared" si="1"/>
        <v>2019</v>
      </c>
    </row>
    <row r="23" spans="1:2">
      <c r="B23">
        <f t="shared" si="1"/>
        <v>2018</v>
      </c>
    </row>
    <row r="24" spans="1:2">
      <c r="B24">
        <f t="shared" si="1"/>
        <v>2017</v>
      </c>
    </row>
    <row r="25" spans="1:2">
      <c r="B25">
        <f t="shared" si="1"/>
        <v>2016</v>
      </c>
    </row>
    <row r="26" spans="1:2">
      <c r="B26">
        <f t="shared" si="1"/>
        <v>2015</v>
      </c>
    </row>
    <row r="27" spans="1:2">
      <c r="B27">
        <f t="shared" si="1"/>
        <v>2014</v>
      </c>
    </row>
    <row r="28" spans="1:2">
      <c r="B28">
        <f t="shared" si="1"/>
        <v>2013</v>
      </c>
    </row>
    <row r="29" spans="1:2">
      <c r="B29">
        <f t="shared" si="1"/>
        <v>2012</v>
      </c>
    </row>
    <row r="32" spans="1:2">
      <c r="A32" t="s">
        <v>2</v>
      </c>
      <c r="B32">
        <v>2023</v>
      </c>
    </row>
    <row r="33" spans="1:2">
      <c r="B33">
        <f>B32-1</f>
        <v>2022</v>
      </c>
    </row>
    <row r="34" spans="1:2">
      <c r="B34">
        <f t="shared" ref="B34:B43" si="2">B33-1</f>
        <v>2021</v>
      </c>
    </row>
    <row r="35" spans="1:2">
      <c r="B35">
        <f t="shared" si="2"/>
        <v>2020</v>
      </c>
    </row>
    <row r="36" spans="1:2">
      <c r="B36">
        <f t="shared" si="2"/>
        <v>2019</v>
      </c>
    </row>
    <row r="37" spans="1:2">
      <c r="B37">
        <f t="shared" si="2"/>
        <v>2018</v>
      </c>
    </row>
    <row r="38" spans="1:2">
      <c r="B38">
        <f t="shared" si="2"/>
        <v>2017</v>
      </c>
    </row>
    <row r="39" spans="1:2">
      <c r="B39">
        <f t="shared" si="2"/>
        <v>2016</v>
      </c>
    </row>
    <row r="40" spans="1:2">
      <c r="B40">
        <f t="shared" si="2"/>
        <v>2015</v>
      </c>
    </row>
    <row r="41" spans="1:2">
      <c r="B41">
        <f t="shared" si="2"/>
        <v>2014</v>
      </c>
    </row>
    <row r="42" spans="1:2">
      <c r="B42">
        <f t="shared" si="2"/>
        <v>2013</v>
      </c>
    </row>
    <row r="43" spans="1:2">
      <c r="B43">
        <f t="shared" si="2"/>
        <v>2012</v>
      </c>
    </row>
    <row r="45" spans="1:2">
      <c r="A45" t="s">
        <v>142</v>
      </c>
    </row>
    <row r="46" spans="1:2">
      <c r="A46" t="s">
        <v>3</v>
      </c>
    </row>
    <row r="47" spans="1:2">
      <c r="A47" t="s">
        <v>4</v>
      </c>
    </row>
    <row r="48" spans="1:2">
      <c r="A48" t="s">
        <v>5</v>
      </c>
    </row>
    <row r="49" spans="1:1">
      <c r="A49" t="s">
        <v>6</v>
      </c>
    </row>
    <row r="50" spans="1:1">
      <c r="A50" t="s">
        <v>7</v>
      </c>
    </row>
    <row r="51" spans="1:1">
      <c r="A51" t="s">
        <v>8</v>
      </c>
    </row>
    <row r="52" spans="1:1">
      <c r="A52" t="s">
        <v>9</v>
      </c>
    </row>
    <row r="53" spans="1:1">
      <c r="A53" t="s">
        <v>10</v>
      </c>
    </row>
    <row r="54" spans="1:1">
      <c r="A54" t="s">
        <v>11</v>
      </c>
    </row>
    <row r="55" spans="1:1">
      <c r="A55" t="s">
        <v>12</v>
      </c>
    </row>
    <row r="56" spans="1:1">
      <c r="A56" t="s">
        <v>13</v>
      </c>
    </row>
    <row r="57" spans="1:1">
      <c r="A57" t="s">
        <v>14</v>
      </c>
    </row>
    <row r="58" spans="1:1">
      <c r="A58" t="s">
        <v>15</v>
      </c>
    </row>
    <row r="59" spans="1:1">
      <c r="A59" t="s">
        <v>16</v>
      </c>
    </row>
    <row r="60" spans="1:1">
      <c r="A60" t="s">
        <v>17</v>
      </c>
    </row>
    <row r="61" spans="1:1">
      <c r="A61" t="s">
        <v>18</v>
      </c>
    </row>
    <row r="62" spans="1:1">
      <c r="A62" t="s">
        <v>19</v>
      </c>
    </row>
    <row r="63" spans="1:1">
      <c r="A63" t="s">
        <v>20</v>
      </c>
    </row>
    <row r="64" spans="1:1">
      <c r="A64" t="s">
        <v>21</v>
      </c>
    </row>
    <row r="65" spans="1:1">
      <c r="A65" t="s">
        <v>22</v>
      </c>
    </row>
    <row r="66" spans="1:1">
      <c r="A66" t="s">
        <v>23</v>
      </c>
    </row>
    <row r="67" spans="1:1">
      <c r="A67" t="s">
        <v>24</v>
      </c>
    </row>
    <row r="68" spans="1:1">
      <c r="A68" t="s">
        <v>25</v>
      </c>
    </row>
    <row r="69" spans="1:1">
      <c r="A69" t="s">
        <v>26</v>
      </c>
    </row>
    <row r="70" spans="1:1">
      <c r="A70" t="s">
        <v>27</v>
      </c>
    </row>
    <row r="71" spans="1:1">
      <c r="A71" t="s">
        <v>28</v>
      </c>
    </row>
    <row r="72" spans="1:1">
      <c r="A72" t="s">
        <v>29</v>
      </c>
    </row>
    <row r="73" spans="1:1">
      <c r="A73" t="s">
        <v>30</v>
      </c>
    </row>
    <row r="74" spans="1:1">
      <c r="A74" t="s">
        <v>31</v>
      </c>
    </row>
    <row r="75" spans="1:1">
      <c r="A75" t="s">
        <v>32</v>
      </c>
    </row>
    <row r="76" spans="1:1">
      <c r="A76" t="s">
        <v>33</v>
      </c>
    </row>
    <row r="77" spans="1:1">
      <c r="A77" t="s">
        <v>34</v>
      </c>
    </row>
    <row r="78" spans="1:1">
      <c r="A78" t="s">
        <v>35</v>
      </c>
    </row>
    <row r="79" spans="1:1">
      <c r="A79" t="s">
        <v>36</v>
      </c>
    </row>
    <row r="80" spans="1:1">
      <c r="A80" t="s">
        <v>37</v>
      </c>
    </row>
    <row r="81" spans="1:1">
      <c r="A81" t="s">
        <v>38</v>
      </c>
    </row>
    <row r="82" spans="1:1">
      <c r="A82" t="s">
        <v>39</v>
      </c>
    </row>
    <row r="83" spans="1:1">
      <c r="A83" t="s">
        <v>40</v>
      </c>
    </row>
    <row r="84" spans="1:1">
      <c r="A84" t="s">
        <v>41</v>
      </c>
    </row>
    <row r="85" spans="1:1">
      <c r="A85" t="s">
        <v>42</v>
      </c>
    </row>
    <row r="86" spans="1:1">
      <c r="A86" t="s">
        <v>43</v>
      </c>
    </row>
    <row r="87" spans="1:1">
      <c r="A87" t="s">
        <v>44</v>
      </c>
    </row>
    <row r="88" spans="1:1">
      <c r="A88" t="s">
        <v>45</v>
      </c>
    </row>
    <row r="89" spans="1:1">
      <c r="A89" t="s">
        <v>46</v>
      </c>
    </row>
    <row r="90" spans="1:1">
      <c r="A90" t="s">
        <v>47</v>
      </c>
    </row>
    <row r="91" spans="1:1">
      <c r="A91" t="s">
        <v>48</v>
      </c>
    </row>
    <row r="92" spans="1:1">
      <c r="A92" t="s">
        <v>49</v>
      </c>
    </row>
    <row r="93" spans="1:1">
      <c r="A93" t="s">
        <v>50</v>
      </c>
    </row>
    <row r="94" spans="1:1">
      <c r="A94"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44757-B041-479B-9F56-7176D51E5B0C}">
  <dimension ref="A1:K54"/>
  <sheetViews>
    <sheetView workbookViewId="0">
      <selection sqref="A1:XFD1"/>
    </sheetView>
  </sheetViews>
  <sheetFormatPr defaultRowHeight="14.5"/>
  <cols>
    <col min="1" max="1" width="22.26953125" customWidth="1"/>
  </cols>
  <sheetData>
    <row r="1" spans="1:11" ht="58">
      <c r="B1" s="2" t="s">
        <v>52</v>
      </c>
      <c r="C1" s="2" t="s">
        <v>52</v>
      </c>
      <c r="D1" s="2" t="s">
        <v>52</v>
      </c>
      <c r="E1" s="2" t="s">
        <v>52</v>
      </c>
      <c r="F1" s="2" t="s">
        <v>52</v>
      </c>
      <c r="G1" s="2" t="s">
        <v>53</v>
      </c>
      <c r="H1" s="2" t="s">
        <v>53</v>
      </c>
      <c r="I1" s="2" t="s">
        <v>53</v>
      </c>
      <c r="J1" s="2" t="s">
        <v>53</v>
      </c>
      <c r="K1" s="2" t="s">
        <v>53</v>
      </c>
    </row>
    <row r="2" spans="1:11">
      <c r="B2">
        <v>2022</v>
      </c>
      <c r="C2">
        <f>B2-1</f>
        <v>2021</v>
      </c>
      <c r="D2">
        <f t="shared" ref="D2:E2" si="0">C2-1</f>
        <v>2020</v>
      </c>
      <c r="E2">
        <f t="shared" si="0"/>
        <v>2019</v>
      </c>
      <c r="F2">
        <f>E2-1</f>
        <v>2018</v>
      </c>
      <c r="G2">
        <v>2022</v>
      </c>
      <c r="H2">
        <f>G2-1</f>
        <v>2021</v>
      </c>
      <c r="I2">
        <f t="shared" ref="I2:J2" si="1">H2-1</f>
        <v>2020</v>
      </c>
      <c r="J2">
        <f t="shared" si="1"/>
        <v>2019</v>
      </c>
      <c r="K2">
        <f>J2-1</f>
        <v>2018</v>
      </c>
    </row>
    <row r="3" spans="1:11">
      <c r="A3" t="s">
        <v>0</v>
      </c>
      <c r="B3" s="5">
        <v>344.89179999999999</v>
      </c>
      <c r="C3" s="5">
        <v>335.35320000000002</v>
      </c>
      <c r="D3" s="5">
        <v>317.29719999999998</v>
      </c>
      <c r="E3" s="5">
        <v>292.8143</v>
      </c>
      <c r="F3" s="5">
        <v>273.77409999999998</v>
      </c>
      <c r="G3" s="6">
        <v>71500</v>
      </c>
      <c r="H3" s="4">
        <f ca="1">RANDBETWEEN(85,115)*0.01*G3</f>
        <v>80795.000000000015</v>
      </c>
      <c r="I3" s="4">
        <f ca="1">RANDBETWEEN(85,115)*0.01*G3*0.98</f>
        <v>63763.7</v>
      </c>
      <c r="J3" s="4">
        <f ca="1">RANDBETWEEN(85,115)*0.01*G3*0.96</f>
        <v>73444.800000000003</v>
      </c>
      <c r="K3" s="4">
        <f ca="1">RANDBETWEEN(85,115)*0.01*G3*0.94</f>
        <v>71242.599999999991</v>
      </c>
    </row>
    <row r="4" spans="1:11">
      <c r="A4" t="s">
        <v>1</v>
      </c>
      <c r="B4" s="5">
        <v>366.70330000000001</v>
      </c>
      <c r="C4" s="5">
        <v>357.2165</v>
      </c>
      <c r="D4" s="5">
        <v>344.62909999999999</v>
      </c>
      <c r="E4" s="5">
        <v>337.20690000000002</v>
      </c>
      <c r="F4" s="5">
        <v>338.76830000000001</v>
      </c>
      <c r="G4" s="6">
        <v>96000</v>
      </c>
      <c r="H4" s="4">
        <f t="shared" ref="H4:H54" ca="1" si="2">RANDBETWEEN(85,115)*0.01*G4</f>
        <v>100800</v>
      </c>
      <c r="I4" s="4">
        <f t="shared" ref="I4:I54" ca="1" si="3">RANDBETWEEN(85,115)*0.01*G4*0.98</f>
        <v>96902.399999999994</v>
      </c>
      <c r="J4" s="4">
        <f t="shared" ref="J4:J54" ca="1" si="4">RANDBETWEEN(85,115)*0.01*G4*0.96</f>
        <v>93081.599999999991</v>
      </c>
      <c r="K4" s="4">
        <f t="shared" ref="K4:K54" ca="1" si="5">RANDBETWEEN(85,115)*0.01*G4*0.94</f>
        <v>91142.399999999994</v>
      </c>
    </row>
    <row r="5" spans="1:11">
      <c r="A5" t="s">
        <v>2</v>
      </c>
      <c r="B5" s="5">
        <v>393.65410000000003</v>
      </c>
      <c r="C5" s="5">
        <v>388.13</v>
      </c>
      <c r="D5" s="5">
        <v>369.11200000000002</v>
      </c>
      <c r="E5" s="5">
        <v>342.90120000000002</v>
      </c>
      <c r="F5" s="5">
        <v>324.53070000000002</v>
      </c>
      <c r="G5" s="6">
        <v>110750</v>
      </c>
      <c r="H5" s="4">
        <f t="shared" ca="1" si="2"/>
        <v>121825.00000000001</v>
      </c>
      <c r="I5" s="4">
        <f t="shared" ca="1" si="3"/>
        <v>98766.849999999991</v>
      </c>
      <c r="J5" s="4">
        <f t="shared" ca="1" si="4"/>
        <v>101004.00000000001</v>
      </c>
      <c r="K5" s="4">
        <f t="shared" ca="1" si="5"/>
        <v>113474.45000000001</v>
      </c>
    </row>
    <row r="6" spans="1:11">
      <c r="A6" t="s">
        <v>3</v>
      </c>
      <c r="B6" s="5">
        <v>332.23039999999997</v>
      </c>
      <c r="C6" s="5">
        <v>332.67070000000001</v>
      </c>
      <c r="D6" s="5">
        <v>314.26690000000002</v>
      </c>
      <c r="E6" s="5">
        <v>288.96999999999997</v>
      </c>
      <c r="F6" s="5">
        <v>274.70280000000002</v>
      </c>
      <c r="G6" s="6">
        <v>64750</v>
      </c>
      <c r="H6" s="4">
        <f t="shared" ca="1" si="2"/>
        <v>65397.5</v>
      </c>
      <c r="I6" s="4">
        <f t="shared" ca="1" si="3"/>
        <v>71704.150000000009</v>
      </c>
      <c r="J6" s="4">
        <f t="shared" ca="1" si="4"/>
        <v>70240.800000000017</v>
      </c>
      <c r="K6" s="4">
        <f t="shared" ca="1" si="5"/>
        <v>57213.100000000006</v>
      </c>
    </row>
    <row r="7" spans="1:11">
      <c r="A7" t="s">
        <v>4</v>
      </c>
      <c r="B7" s="5">
        <v>389.16229999999996</v>
      </c>
      <c r="C7" s="5">
        <v>382.56889999999999</v>
      </c>
      <c r="D7" s="5">
        <v>357.06849999999997</v>
      </c>
      <c r="E7" s="5">
        <v>332.57080000000002</v>
      </c>
      <c r="F7" s="5">
        <v>311.04419999999999</v>
      </c>
      <c r="G7" s="6">
        <v>199750</v>
      </c>
      <c r="H7" s="4">
        <f t="shared" ca="1" si="2"/>
        <v>173782.5</v>
      </c>
      <c r="I7" s="4">
        <f t="shared" ca="1" si="3"/>
        <v>217288.05000000002</v>
      </c>
      <c r="J7" s="4">
        <f t="shared" ca="1" si="4"/>
        <v>172584</v>
      </c>
      <c r="K7" s="4">
        <f t="shared" ca="1" si="5"/>
        <v>214052.1</v>
      </c>
    </row>
    <row r="8" spans="1:11">
      <c r="A8" t="s">
        <v>5</v>
      </c>
      <c r="B8" s="5">
        <v>434.70189999999997</v>
      </c>
      <c r="C8" s="5">
        <v>419.26180000000005</v>
      </c>
      <c r="D8" s="5">
        <v>389.46569999999997</v>
      </c>
      <c r="E8" s="5">
        <v>349.86830000000003</v>
      </c>
      <c r="F8" s="5">
        <v>321.8408</v>
      </c>
      <c r="G8" s="6">
        <v>145500</v>
      </c>
      <c r="H8" s="4">
        <f t="shared" ca="1" si="2"/>
        <v>132405</v>
      </c>
      <c r="I8" s="4">
        <f t="shared" ca="1" si="3"/>
        <v>129756.9</v>
      </c>
      <c r="J8" s="4">
        <f t="shared" ca="1" si="4"/>
        <v>124315.2</v>
      </c>
      <c r="K8" s="4">
        <f t="shared" ca="1" si="5"/>
        <v>129931.49999999999</v>
      </c>
    </row>
    <row r="9" spans="1:11">
      <c r="A9" t="s">
        <v>6</v>
      </c>
      <c r="B9" s="5">
        <v>457.89349999999996</v>
      </c>
      <c r="C9" s="5">
        <v>450.38249999999999</v>
      </c>
      <c r="D9" s="5">
        <v>432.45229999999998</v>
      </c>
      <c r="E9" s="5">
        <v>410.2079</v>
      </c>
      <c r="F9" s="5">
        <v>397.73520000000002</v>
      </c>
      <c r="G9" s="6">
        <v>108000</v>
      </c>
      <c r="H9" s="4">
        <f t="shared" ca="1" si="2"/>
        <v>123120.00000000001</v>
      </c>
      <c r="I9" s="4">
        <f t="shared" ca="1" si="3"/>
        <v>95256</v>
      </c>
      <c r="J9" s="4">
        <f t="shared" ca="1" si="4"/>
        <v>96422.399999999994</v>
      </c>
      <c r="K9" s="4">
        <f t="shared" ca="1" si="5"/>
        <v>100504.79999999999</v>
      </c>
    </row>
    <row r="10" spans="1:11">
      <c r="A10" t="s">
        <v>7</v>
      </c>
      <c r="B10" s="5">
        <v>477.27410000000003</v>
      </c>
      <c r="C10" s="5">
        <v>477.8587</v>
      </c>
      <c r="D10" s="5">
        <v>453.19449999999995</v>
      </c>
      <c r="E10" s="5">
        <v>434.3689</v>
      </c>
      <c r="F10" s="5">
        <v>424.18650000000002</v>
      </c>
      <c r="G10" s="6">
        <v>83750</v>
      </c>
      <c r="H10" s="4">
        <f t="shared" ca="1" si="2"/>
        <v>84587.5</v>
      </c>
      <c r="I10" s="4">
        <f t="shared" ca="1" si="3"/>
        <v>72226</v>
      </c>
      <c r="J10" s="4">
        <f t="shared" ca="1" si="4"/>
        <v>86028</v>
      </c>
      <c r="K10" s="4">
        <f t="shared" ca="1" si="5"/>
        <v>67703.5</v>
      </c>
    </row>
    <row r="11" spans="1:11">
      <c r="A11" t="s">
        <v>8</v>
      </c>
      <c r="B11" s="5">
        <v>533.01459999999997</v>
      </c>
      <c r="C11" s="5">
        <v>528.86320000000001</v>
      </c>
      <c r="D11" s="5">
        <v>494.59010000000001</v>
      </c>
      <c r="E11" s="5">
        <v>465.6302</v>
      </c>
      <c r="F11" s="5">
        <v>446.23109999999997</v>
      </c>
      <c r="G11" s="6">
        <v>151500</v>
      </c>
      <c r="H11" s="4">
        <f t="shared" ca="1" si="2"/>
        <v>162105</v>
      </c>
      <c r="I11" s="4">
        <f t="shared" ca="1" si="3"/>
        <v>129168.9</v>
      </c>
      <c r="J11" s="4">
        <f t="shared" ca="1" si="4"/>
        <v>161438.40000000002</v>
      </c>
      <c r="K11" s="4">
        <f t="shared" ca="1" si="5"/>
        <v>139561.79999999999</v>
      </c>
    </row>
    <row r="12" spans="1:11">
      <c r="A12" t="s">
        <v>9</v>
      </c>
      <c r="B12" s="5">
        <v>523.24290000000008</v>
      </c>
      <c r="C12" s="5">
        <v>528.07510000000002</v>
      </c>
      <c r="D12" s="5">
        <v>500.73949999999996</v>
      </c>
      <c r="E12" s="5">
        <v>467.03249999999997</v>
      </c>
      <c r="F12" s="5">
        <v>440.48500000000001</v>
      </c>
      <c r="G12" s="6">
        <v>102250</v>
      </c>
      <c r="H12" s="4">
        <f t="shared" ca="1" si="2"/>
        <v>93047.5</v>
      </c>
      <c r="I12" s="4">
        <f t="shared" ca="1" si="3"/>
        <v>92188.599999999991</v>
      </c>
      <c r="J12" s="4">
        <f t="shared" ca="1" si="4"/>
        <v>108957.6</v>
      </c>
      <c r="K12" s="4">
        <f t="shared" ca="1" si="5"/>
        <v>89386.95</v>
      </c>
    </row>
    <row r="13" spans="1:11">
      <c r="A13" t="s">
        <v>10</v>
      </c>
      <c r="B13" s="5">
        <v>466.01130000000001</v>
      </c>
      <c r="C13" s="5">
        <v>450.72660000000002</v>
      </c>
      <c r="D13" s="5">
        <v>419.70209999999997</v>
      </c>
      <c r="E13" s="5">
        <v>372.3236</v>
      </c>
      <c r="F13" s="5">
        <v>343.99639999999999</v>
      </c>
      <c r="G13" s="6">
        <v>94000</v>
      </c>
      <c r="H13" s="4">
        <f t="shared" ca="1" si="2"/>
        <v>89300</v>
      </c>
      <c r="I13" s="4">
        <f t="shared" ca="1" si="3"/>
        <v>93962.4</v>
      </c>
      <c r="J13" s="4">
        <f t="shared" ca="1" si="4"/>
        <v>92947.199999999997</v>
      </c>
      <c r="K13" s="4">
        <f t="shared" ca="1" si="5"/>
        <v>91010.799999999988</v>
      </c>
    </row>
    <row r="14" spans="1:11">
      <c r="A14" t="s">
        <v>11</v>
      </c>
      <c r="B14" s="5">
        <v>310.75189999999998</v>
      </c>
      <c r="C14" s="5">
        <v>306.78919999999999</v>
      </c>
      <c r="D14" s="5">
        <v>297.49849999999998</v>
      </c>
      <c r="E14" s="5">
        <v>288.75540000000001</v>
      </c>
      <c r="F14" s="5">
        <v>281.59219999999999</v>
      </c>
      <c r="G14" s="6">
        <v>178250</v>
      </c>
      <c r="H14" s="4">
        <f t="shared" ca="1" si="2"/>
        <v>204987.50000000003</v>
      </c>
      <c r="I14" s="4">
        <f t="shared" ca="1" si="3"/>
        <v>199140.90000000002</v>
      </c>
      <c r="J14" s="4">
        <f t="shared" ca="1" si="4"/>
        <v>150585.60000000001</v>
      </c>
      <c r="K14" s="4">
        <f t="shared" ca="1" si="5"/>
        <v>164203.9</v>
      </c>
    </row>
    <row r="15" spans="1:11">
      <c r="A15" t="s">
        <v>12</v>
      </c>
      <c r="B15" s="5">
        <v>273.09699999999998</v>
      </c>
      <c r="C15" s="5">
        <v>267.1918</v>
      </c>
      <c r="D15" s="5">
        <v>251.33359999999999</v>
      </c>
      <c r="E15" s="5">
        <v>234.35799999999998</v>
      </c>
      <c r="F15" s="5">
        <v>221.63739999999999</v>
      </c>
      <c r="G15" s="6">
        <v>115000</v>
      </c>
      <c r="H15" s="4">
        <f t="shared" ca="1" si="2"/>
        <v>105800</v>
      </c>
      <c r="I15" s="4">
        <f t="shared" ca="1" si="3"/>
        <v>112700</v>
      </c>
      <c r="J15" s="4">
        <f t="shared" ca="1" si="4"/>
        <v>109296</v>
      </c>
      <c r="K15" s="4">
        <f t="shared" ca="1" si="5"/>
        <v>103776</v>
      </c>
    </row>
    <row r="16" spans="1:11">
      <c r="A16" t="s">
        <v>13</v>
      </c>
      <c r="B16" s="5">
        <v>347.66679999999997</v>
      </c>
      <c r="C16" s="5">
        <v>339.96340000000004</v>
      </c>
      <c r="D16" s="5">
        <v>332.85939999999999</v>
      </c>
      <c r="E16" s="5">
        <v>315.53969999999998</v>
      </c>
      <c r="F16" s="5">
        <v>300.21799999999996</v>
      </c>
      <c r="G16" s="6">
        <v>73750</v>
      </c>
      <c r="H16" s="4">
        <f t="shared" ca="1" si="2"/>
        <v>79650</v>
      </c>
      <c r="I16" s="4">
        <f t="shared" ca="1" si="3"/>
        <v>67938.5</v>
      </c>
      <c r="J16" s="4">
        <f t="shared" ca="1" si="4"/>
        <v>67968</v>
      </c>
      <c r="K16" s="4">
        <f t="shared" ca="1" si="5"/>
        <v>58926.25</v>
      </c>
    </row>
    <row r="17" spans="1:11">
      <c r="A17" t="s">
        <v>14</v>
      </c>
      <c r="B17" s="5">
        <v>287.50849999999997</v>
      </c>
      <c r="C17" s="5">
        <v>285.35509999999999</v>
      </c>
      <c r="D17" s="5">
        <v>276.75260000000003</v>
      </c>
      <c r="E17" s="5">
        <v>261.04239999999999</v>
      </c>
      <c r="F17" s="5">
        <v>248.32919999999999</v>
      </c>
      <c r="G17" s="6">
        <v>64500</v>
      </c>
      <c r="H17" s="4">
        <f t="shared" ca="1" si="2"/>
        <v>54825</v>
      </c>
      <c r="I17" s="4">
        <f t="shared" ca="1" si="3"/>
        <v>72691.500000000015</v>
      </c>
      <c r="J17" s="4">
        <f t="shared" ca="1" si="4"/>
        <v>64396.799999999996</v>
      </c>
      <c r="K17" s="4">
        <f t="shared" ca="1" si="5"/>
        <v>60023.7</v>
      </c>
    </row>
    <row r="18" spans="1:11">
      <c r="A18" t="s">
        <v>15</v>
      </c>
      <c r="B18" s="5">
        <v>264.4982</v>
      </c>
      <c r="C18" s="5">
        <v>259.25900000000001</v>
      </c>
      <c r="D18" s="5">
        <v>249.72409999999996</v>
      </c>
      <c r="E18" s="5">
        <v>235.31630000000001</v>
      </c>
      <c r="F18" s="5">
        <v>225.30780000000001</v>
      </c>
      <c r="G18" s="6">
        <v>59750</v>
      </c>
      <c r="H18" s="4">
        <f t="shared" ca="1" si="2"/>
        <v>65127.500000000007</v>
      </c>
      <c r="I18" s="4">
        <f t="shared" ca="1" si="3"/>
        <v>56798.35</v>
      </c>
      <c r="J18" s="4">
        <f t="shared" ca="1" si="4"/>
        <v>54492.000000000007</v>
      </c>
      <c r="K18" s="4">
        <f t="shared" ca="1" si="5"/>
        <v>55041.7</v>
      </c>
    </row>
    <row r="19" spans="1:11">
      <c r="A19" t="s">
        <v>16</v>
      </c>
      <c r="B19" s="5">
        <v>303.02629999999999</v>
      </c>
      <c r="C19" s="5">
        <v>298.46789999999999</v>
      </c>
      <c r="D19" s="5">
        <v>284.34499999999997</v>
      </c>
      <c r="E19" s="5">
        <v>266.30009999999999</v>
      </c>
      <c r="F19" s="5">
        <v>262.32260000000002</v>
      </c>
      <c r="G19" s="6">
        <v>70500</v>
      </c>
      <c r="H19" s="4">
        <f t="shared" ca="1" si="2"/>
        <v>60630</v>
      </c>
      <c r="I19" s="4">
        <f t="shared" ca="1" si="3"/>
        <v>75308.100000000006</v>
      </c>
      <c r="J19" s="4">
        <f t="shared" ca="1" si="4"/>
        <v>77155.200000000012</v>
      </c>
      <c r="K19" s="4">
        <f t="shared" ca="1" si="5"/>
        <v>64944.6</v>
      </c>
    </row>
    <row r="20" spans="1:11">
      <c r="A20" t="s">
        <v>17</v>
      </c>
      <c r="B20" s="5">
        <v>346.17570000000001</v>
      </c>
      <c r="C20" s="5">
        <v>352.18819999999999</v>
      </c>
      <c r="D20" s="5">
        <v>337.06630000000001</v>
      </c>
      <c r="E20" s="5">
        <v>310.81479999999999</v>
      </c>
      <c r="F20" s="5">
        <v>296.64749999999998</v>
      </c>
      <c r="G20" s="6">
        <v>64250</v>
      </c>
      <c r="H20" s="4">
        <f t="shared" ca="1" si="2"/>
        <v>66177.5</v>
      </c>
      <c r="I20" s="4">
        <f t="shared" ca="1" si="3"/>
        <v>53520.25</v>
      </c>
      <c r="J20" s="4">
        <f t="shared" ca="1" si="4"/>
        <v>58596.000000000007</v>
      </c>
      <c r="K20" s="4">
        <f t="shared" ca="1" si="5"/>
        <v>67038.45</v>
      </c>
    </row>
    <row r="21" spans="1:11">
      <c r="A21" t="s">
        <v>18</v>
      </c>
      <c r="B21" s="5">
        <v>576.17139999999995</v>
      </c>
      <c r="C21" s="5">
        <v>573.49260000000004</v>
      </c>
      <c r="D21" s="5">
        <v>536.30759999999998</v>
      </c>
      <c r="E21" s="5">
        <v>491.65599999999995</v>
      </c>
      <c r="F21" s="5">
        <v>464.11689999999993</v>
      </c>
      <c r="G21" s="6">
        <v>65000</v>
      </c>
      <c r="H21" s="4">
        <f t="shared" ca="1" si="2"/>
        <v>73450.000000000015</v>
      </c>
      <c r="I21" s="4">
        <f t="shared" ca="1" si="3"/>
        <v>54782</v>
      </c>
      <c r="J21" s="4">
        <f t="shared" ca="1" si="4"/>
        <v>69264</v>
      </c>
      <c r="K21" s="4">
        <f t="shared" ca="1" si="5"/>
        <v>61100</v>
      </c>
    </row>
    <row r="22" spans="1:11">
      <c r="A22" t="s">
        <v>19</v>
      </c>
      <c r="B22" s="5">
        <v>257.65690000000001</v>
      </c>
      <c r="C22" s="5">
        <v>254.3639</v>
      </c>
      <c r="D22" s="5">
        <v>247.1859</v>
      </c>
      <c r="E22" s="5">
        <v>239.2568</v>
      </c>
      <c r="F22" s="5">
        <v>229.08919999999998</v>
      </c>
      <c r="G22" s="6">
        <v>97250</v>
      </c>
      <c r="H22" s="4">
        <f t="shared" ca="1" si="2"/>
        <v>100167.5</v>
      </c>
      <c r="I22" s="4">
        <f t="shared" ca="1" si="3"/>
        <v>101023.3</v>
      </c>
      <c r="J22" s="4">
        <f t="shared" ca="1" si="4"/>
        <v>93360</v>
      </c>
      <c r="K22" s="4">
        <f t="shared" ca="1" si="5"/>
        <v>86844.25</v>
      </c>
    </row>
    <row r="23" spans="1:11">
      <c r="A23" t="s">
        <v>20</v>
      </c>
      <c r="B23" s="5">
        <v>457.54569999999995</v>
      </c>
      <c r="C23" s="5">
        <v>448.39189999999996</v>
      </c>
      <c r="D23" s="5">
        <v>425.77379999999999</v>
      </c>
      <c r="E23" s="5">
        <v>400.2697</v>
      </c>
      <c r="F23" s="5">
        <v>377.65159999999997</v>
      </c>
      <c r="G23" s="6">
        <v>108250</v>
      </c>
      <c r="H23" s="4">
        <f t="shared" ca="1" si="2"/>
        <v>112580</v>
      </c>
      <c r="I23" s="4">
        <f t="shared" ca="1" si="3"/>
        <v>116693.50000000001</v>
      </c>
      <c r="J23" s="4">
        <f t="shared" ca="1" si="4"/>
        <v>112233.60000000001</v>
      </c>
      <c r="K23" s="4">
        <f t="shared" ca="1" si="5"/>
        <v>113965.6</v>
      </c>
    </row>
    <row r="24" spans="1:11">
      <c r="A24" t="s">
        <v>21</v>
      </c>
      <c r="B24" s="5">
        <v>437.59530000000001</v>
      </c>
      <c r="C24" s="5">
        <v>431.84920000000005</v>
      </c>
      <c r="D24" s="5">
        <v>420.54199999999997</v>
      </c>
      <c r="E24" s="5">
        <v>405.71609999999998</v>
      </c>
      <c r="F24" s="5">
        <v>391.64499999999998</v>
      </c>
      <c r="G24" s="6">
        <v>160000</v>
      </c>
      <c r="H24" s="4">
        <f t="shared" ca="1" si="2"/>
        <v>136000</v>
      </c>
      <c r="I24" s="4">
        <f t="shared" ca="1" si="3"/>
        <v>136416</v>
      </c>
      <c r="J24" s="4">
        <f t="shared" ca="1" si="4"/>
        <v>145920</v>
      </c>
      <c r="K24" s="4">
        <f t="shared" ca="1" si="5"/>
        <v>142880</v>
      </c>
    </row>
    <row r="25" spans="1:11">
      <c r="A25" t="s">
        <v>22</v>
      </c>
      <c r="B25" s="5">
        <v>553.49779999999998</v>
      </c>
      <c r="C25" s="5">
        <v>544.51049999999998</v>
      </c>
      <c r="D25" s="5">
        <v>503.81050000000005</v>
      </c>
      <c r="E25" s="5">
        <v>482.52069999999998</v>
      </c>
      <c r="F25" s="5">
        <v>469.19699999999995</v>
      </c>
      <c r="G25" s="6">
        <v>65000</v>
      </c>
      <c r="H25" s="4">
        <f t="shared" ca="1" si="2"/>
        <v>66300</v>
      </c>
      <c r="I25" s="4">
        <f t="shared" ca="1" si="3"/>
        <v>71344</v>
      </c>
      <c r="J25" s="4">
        <f t="shared" ca="1" si="4"/>
        <v>64272</v>
      </c>
      <c r="K25" s="4">
        <f t="shared" ca="1" si="5"/>
        <v>56823</v>
      </c>
    </row>
    <row r="26" spans="1:11">
      <c r="A26" t="s">
        <v>23</v>
      </c>
      <c r="B26" s="5">
        <v>330.10289999999998</v>
      </c>
      <c r="C26" s="5">
        <v>322.9434</v>
      </c>
      <c r="D26" s="5">
        <v>311.21069999999997</v>
      </c>
      <c r="E26" s="5">
        <v>299.53719999999998</v>
      </c>
      <c r="F26" s="5">
        <v>292.93639999999999</v>
      </c>
      <c r="G26" s="6">
        <v>88250</v>
      </c>
      <c r="H26" s="4">
        <f t="shared" ca="1" si="2"/>
        <v>90015</v>
      </c>
      <c r="I26" s="4">
        <f t="shared" ca="1" si="3"/>
        <v>83890.45</v>
      </c>
      <c r="J26" s="4">
        <f t="shared" ca="1" si="4"/>
        <v>79636.800000000003</v>
      </c>
      <c r="K26" s="4">
        <f t="shared" ca="1" si="5"/>
        <v>90420.95</v>
      </c>
    </row>
    <row r="27" spans="1:11">
      <c r="A27" t="s">
        <v>24</v>
      </c>
      <c r="B27" s="5">
        <v>360.96460000000002</v>
      </c>
      <c r="C27" s="5">
        <v>360.32819999999998</v>
      </c>
      <c r="D27" s="5">
        <v>345.21370000000002</v>
      </c>
      <c r="E27" s="5">
        <v>325.27809999999999</v>
      </c>
      <c r="F27" s="5">
        <v>310.9776</v>
      </c>
      <c r="G27" s="6">
        <v>65750</v>
      </c>
      <c r="H27" s="4">
        <f t="shared" ca="1" si="2"/>
        <v>64435</v>
      </c>
      <c r="I27" s="4">
        <f t="shared" ca="1" si="3"/>
        <v>67012.399999999994</v>
      </c>
      <c r="J27" s="4">
        <f t="shared" ca="1" si="4"/>
        <v>63751.199999999997</v>
      </c>
      <c r="K27" s="4">
        <f t="shared" ca="1" si="5"/>
        <v>53152.299999999996</v>
      </c>
    </row>
    <row r="28" spans="1:11">
      <c r="A28" t="s">
        <v>25</v>
      </c>
      <c r="B28" s="5">
        <v>344.06669999999997</v>
      </c>
      <c r="C28" s="5">
        <v>339.20490000000001</v>
      </c>
      <c r="D28" s="5">
        <v>322.69919999999996</v>
      </c>
      <c r="E28" s="5">
        <v>298.7824</v>
      </c>
      <c r="F28" s="5">
        <v>280.58210000000003</v>
      </c>
      <c r="G28" s="6">
        <v>66750</v>
      </c>
      <c r="H28" s="4">
        <f t="shared" ca="1" si="2"/>
        <v>76095.000000000015</v>
      </c>
      <c r="I28" s="4">
        <f t="shared" ca="1" si="3"/>
        <v>66723.3</v>
      </c>
      <c r="J28" s="4">
        <f t="shared" ca="1" si="4"/>
        <v>66002.399999999994</v>
      </c>
      <c r="K28" s="4">
        <f t="shared" ca="1" si="5"/>
        <v>70274.399999999994</v>
      </c>
    </row>
    <row r="29" spans="1:11">
      <c r="A29" t="s">
        <v>26</v>
      </c>
      <c r="B29" s="5">
        <v>308.89819999999997</v>
      </c>
      <c r="C29" s="5">
        <v>305.58299999999997</v>
      </c>
      <c r="D29" s="5">
        <v>290.3612</v>
      </c>
      <c r="E29" s="5">
        <v>270.46629999999999</v>
      </c>
      <c r="F29" s="5">
        <v>260.73900000000003</v>
      </c>
      <c r="G29" s="6">
        <v>131750</v>
      </c>
      <c r="H29" s="4">
        <f t="shared" ca="1" si="2"/>
        <v>111987.5</v>
      </c>
      <c r="I29" s="4">
        <f t="shared" ca="1" si="3"/>
        <v>140735.35</v>
      </c>
      <c r="J29" s="4">
        <f t="shared" ca="1" si="4"/>
        <v>137863.19999999998</v>
      </c>
      <c r="K29" s="4">
        <f t="shared" ca="1" si="5"/>
        <v>116414.3</v>
      </c>
    </row>
    <row r="30" spans="1:11">
      <c r="A30" t="s">
        <v>27</v>
      </c>
      <c r="B30" s="5">
        <v>298.70099999999996</v>
      </c>
      <c r="C30" s="5">
        <v>294.84929999999997</v>
      </c>
      <c r="D30" s="5">
        <v>284.2414</v>
      </c>
      <c r="E30" s="5">
        <v>267.39159999999998</v>
      </c>
      <c r="F30" s="5">
        <v>256.7319</v>
      </c>
      <c r="G30" s="6">
        <v>74000</v>
      </c>
      <c r="H30" s="4">
        <f t="shared" ca="1" si="2"/>
        <v>83620.000000000015</v>
      </c>
      <c r="I30" s="4">
        <f t="shared" ca="1" si="3"/>
        <v>77596.399999999994</v>
      </c>
      <c r="J30" s="4">
        <f t="shared" ca="1" si="4"/>
        <v>73171.199999999997</v>
      </c>
      <c r="K30" s="4">
        <f t="shared" ca="1" si="5"/>
        <v>61908.399999999994</v>
      </c>
    </row>
    <row r="31" spans="1:11">
      <c r="A31" t="s">
        <v>28</v>
      </c>
      <c r="B31" s="5">
        <v>478.23239999999998</v>
      </c>
      <c r="C31" s="5">
        <v>467.03249999999997</v>
      </c>
      <c r="D31" s="5">
        <v>423.10980000000001</v>
      </c>
      <c r="E31" s="5">
        <v>393.09540000000004</v>
      </c>
      <c r="F31" s="5">
        <v>374.69900000000001</v>
      </c>
      <c r="G31" s="6">
        <v>109250</v>
      </c>
      <c r="H31" s="4">
        <f t="shared" ca="1" si="2"/>
        <v>102695</v>
      </c>
      <c r="I31" s="4">
        <f t="shared" ca="1" si="3"/>
        <v>116700.85</v>
      </c>
      <c r="J31" s="4">
        <f t="shared" ca="1" si="4"/>
        <v>97538.4</v>
      </c>
      <c r="K31" s="4">
        <f t="shared" ca="1" si="5"/>
        <v>105775.84999999999</v>
      </c>
    </row>
    <row r="32" spans="1:11">
      <c r="A32" t="s">
        <v>29</v>
      </c>
      <c r="B32" s="5">
        <v>319.80950000000001</v>
      </c>
      <c r="C32" s="5">
        <v>313.8229</v>
      </c>
      <c r="D32" s="5">
        <v>305.16489999999999</v>
      </c>
      <c r="E32" s="5">
        <v>296.72520000000003</v>
      </c>
      <c r="F32" s="5">
        <v>286.81289999999996</v>
      </c>
      <c r="G32" s="6">
        <v>117000</v>
      </c>
      <c r="H32" s="4">
        <f t="shared" ca="1" si="2"/>
        <v>117000</v>
      </c>
      <c r="I32" s="4">
        <f t="shared" ca="1" si="3"/>
        <v>126126.00000000001</v>
      </c>
      <c r="J32" s="4">
        <f t="shared" ca="1" si="4"/>
        <v>108950.39999999999</v>
      </c>
      <c r="K32" s="4">
        <f t="shared" ca="1" si="5"/>
        <v>125377.2</v>
      </c>
    </row>
    <row r="33" spans="1:11">
      <c r="A33" t="s">
        <v>30</v>
      </c>
      <c r="B33" s="5">
        <v>516.34609999999998</v>
      </c>
      <c r="C33" s="5">
        <v>512.64609999999993</v>
      </c>
      <c r="D33" s="5">
        <v>499.89959999999996</v>
      </c>
      <c r="E33" s="5">
        <v>483.49009999999998</v>
      </c>
      <c r="F33" s="5">
        <v>471.49099999999999</v>
      </c>
      <c r="G33" s="6">
        <v>124500</v>
      </c>
      <c r="H33" s="4">
        <f t="shared" ca="1" si="2"/>
        <v>143175.00000000003</v>
      </c>
      <c r="I33" s="4">
        <f t="shared" ca="1" si="3"/>
        <v>137871.29999999999</v>
      </c>
      <c r="J33" s="4">
        <f t="shared" ca="1" si="4"/>
        <v>111153.59999999999</v>
      </c>
      <c r="K33" s="4">
        <f t="shared" ca="1" si="5"/>
        <v>114689.4</v>
      </c>
    </row>
    <row r="34" spans="1:11">
      <c r="A34" t="s">
        <v>31</v>
      </c>
      <c r="B34" s="5">
        <v>345.08789999999999</v>
      </c>
      <c r="C34" s="5">
        <v>338.82380000000001</v>
      </c>
      <c r="D34" s="5">
        <v>322.28109999999998</v>
      </c>
      <c r="E34" s="5">
        <v>303.28159999999997</v>
      </c>
      <c r="F34" s="5">
        <v>293.97979999999995</v>
      </c>
      <c r="G34" s="6">
        <v>88500</v>
      </c>
      <c r="H34" s="4">
        <f t="shared" ca="1" si="2"/>
        <v>84960</v>
      </c>
      <c r="I34" s="4">
        <f t="shared" ca="1" si="3"/>
        <v>93668.4</v>
      </c>
      <c r="J34" s="4">
        <f t="shared" ca="1" si="4"/>
        <v>93456.000000000015</v>
      </c>
      <c r="K34" s="4">
        <f t="shared" ca="1" si="5"/>
        <v>95668.500000000015</v>
      </c>
    </row>
    <row r="35" spans="1:11">
      <c r="A35" t="s">
        <v>32</v>
      </c>
      <c r="B35" s="5">
        <v>534.76099999999997</v>
      </c>
      <c r="C35" s="5">
        <v>527.39430000000004</v>
      </c>
      <c r="D35" s="5">
        <v>499.685</v>
      </c>
      <c r="E35" s="5">
        <v>482.16550000000001</v>
      </c>
      <c r="F35" s="5">
        <v>460.76839999999999</v>
      </c>
      <c r="G35" s="6">
        <v>132750</v>
      </c>
      <c r="H35" s="4">
        <f t="shared" ca="1" si="2"/>
        <v>146025</v>
      </c>
      <c r="I35" s="4">
        <f t="shared" ca="1" si="3"/>
        <v>128794.05</v>
      </c>
      <c r="J35" s="4">
        <f t="shared" ca="1" si="4"/>
        <v>141458.4</v>
      </c>
      <c r="K35" s="4">
        <f t="shared" ca="1" si="5"/>
        <v>108562.95</v>
      </c>
    </row>
    <row r="36" spans="1:11">
      <c r="A36" t="s">
        <v>33</v>
      </c>
      <c r="B36" s="5">
        <v>274.42900000000003</v>
      </c>
      <c r="C36" s="5">
        <v>269.02330000000001</v>
      </c>
      <c r="D36" s="5">
        <v>256.4581</v>
      </c>
      <c r="E36" s="5">
        <v>246.55689999999998</v>
      </c>
      <c r="F36" s="5">
        <v>236.43369999999999</v>
      </c>
      <c r="G36" s="6">
        <v>94500</v>
      </c>
      <c r="H36" s="4">
        <f t="shared" ca="1" si="2"/>
        <v>103005.00000000001</v>
      </c>
      <c r="I36" s="4">
        <f t="shared" ca="1" si="3"/>
        <v>94462.2</v>
      </c>
      <c r="J36" s="4">
        <f t="shared" ca="1" si="4"/>
        <v>85276.800000000003</v>
      </c>
      <c r="K36" s="4">
        <f t="shared" ca="1" si="5"/>
        <v>86165.099999999991</v>
      </c>
    </row>
    <row r="37" spans="1:11">
      <c r="A37" t="s">
        <v>34</v>
      </c>
      <c r="B37" s="5">
        <v>260.38010000000003</v>
      </c>
      <c r="C37" s="5">
        <v>253.85330000000002</v>
      </c>
      <c r="D37" s="5">
        <v>245.05469999999997</v>
      </c>
      <c r="E37" s="5">
        <v>236.47809999999998</v>
      </c>
      <c r="F37" s="5">
        <v>235.77879999999999</v>
      </c>
      <c r="G37" s="6">
        <v>77000</v>
      </c>
      <c r="H37" s="4">
        <f t="shared" ca="1" si="2"/>
        <v>86240.000000000015</v>
      </c>
      <c r="I37" s="4">
        <f t="shared" ca="1" si="3"/>
        <v>86779.000000000015</v>
      </c>
      <c r="J37" s="4">
        <f t="shared" ca="1" si="4"/>
        <v>83529.600000000006</v>
      </c>
      <c r="K37" s="4">
        <f t="shared" ca="1" si="5"/>
        <v>73827.599999999991</v>
      </c>
    </row>
    <row r="38" spans="1:11">
      <c r="A38" t="s">
        <v>35</v>
      </c>
      <c r="B38" s="5">
        <v>297.00639999999999</v>
      </c>
      <c r="C38" s="5">
        <v>296.8177</v>
      </c>
      <c r="D38" s="5">
        <v>290.26869999999997</v>
      </c>
      <c r="E38" s="5">
        <v>274.95440000000002</v>
      </c>
      <c r="F38" s="5">
        <v>264.35390000000001</v>
      </c>
      <c r="G38" s="6">
        <v>62250</v>
      </c>
      <c r="H38" s="4">
        <f t="shared" ca="1" si="2"/>
        <v>70342.5</v>
      </c>
      <c r="I38" s="4">
        <f t="shared" ca="1" si="3"/>
        <v>53684.4</v>
      </c>
      <c r="J38" s="4">
        <f t="shared" ca="1" si="4"/>
        <v>62748</v>
      </c>
      <c r="K38" s="4">
        <f t="shared" ca="1" si="5"/>
        <v>57344.7</v>
      </c>
    </row>
    <row r="39" spans="1:11">
      <c r="A39" t="s">
        <v>36</v>
      </c>
      <c r="B39" s="5">
        <v>336.31150000000002</v>
      </c>
      <c r="C39" s="5">
        <v>339.67109999999997</v>
      </c>
      <c r="D39" s="5">
        <v>332.43759999999997</v>
      </c>
      <c r="E39" s="5">
        <v>316.26859999999999</v>
      </c>
      <c r="F39" s="5">
        <v>305.77909999999997</v>
      </c>
      <c r="G39" s="6">
        <v>64000</v>
      </c>
      <c r="H39" s="4">
        <f t="shared" ca="1" si="2"/>
        <v>70400</v>
      </c>
      <c r="I39" s="4">
        <f t="shared" ca="1" si="3"/>
        <v>68992</v>
      </c>
      <c r="J39" s="4">
        <f t="shared" ca="1" si="4"/>
        <v>69427.200000000012</v>
      </c>
      <c r="K39" s="4">
        <f t="shared" ca="1" si="5"/>
        <v>63769.599999999999</v>
      </c>
    </row>
    <row r="40" spans="1:11">
      <c r="A40" t="s">
        <v>37</v>
      </c>
      <c r="B40" s="5">
        <v>366.3</v>
      </c>
      <c r="C40" s="5">
        <v>366.411</v>
      </c>
      <c r="D40" s="5">
        <v>356.0917</v>
      </c>
      <c r="E40" s="5">
        <v>328.94110000000001</v>
      </c>
      <c r="F40" s="5">
        <v>307.76599999999996</v>
      </c>
      <c r="G40" s="6">
        <v>127500</v>
      </c>
      <c r="H40" s="4">
        <f t="shared" ca="1" si="2"/>
        <v>130050</v>
      </c>
      <c r="I40" s="4">
        <f t="shared" ca="1" si="3"/>
        <v>107457</v>
      </c>
      <c r="J40" s="4">
        <f t="shared" ca="1" si="4"/>
        <v>128520</v>
      </c>
      <c r="K40" s="4">
        <f t="shared" ca="1" si="5"/>
        <v>103071</v>
      </c>
    </row>
    <row r="41" spans="1:11">
      <c r="A41" t="s">
        <v>38</v>
      </c>
      <c r="B41" s="5">
        <v>367.16210000000001</v>
      </c>
      <c r="C41" s="5">
        <v>368.7568</v>
      </c>
      <c r="D41" s="5">
        <v>357.50139999999999</v>
      </c>
      <c r="E41" s="5">
        <v>338.90520000000004</v>
      </c>
      <c r="F41" s="5">
        <v>326.0181</v>
      </c>
      <c r="G41" s="6">
        <v>75000</v>
      </c>
      <c r="H41" s="4">
        <f t="shared" ca="1" si="2"/>
        <v>66000</v>
      </c>
      <c r="I41" s="4">
        <f t="shared" ca="1" si="3"/>
        <v>72765</v>
      </c>
      <c r="J41" s="4">
        <f t="shared" ca="1" si="4"/>
        <v>65520</v>
      </c>
      <c r="K41" s="4">
        <f t="shared" ca="1" si="5"/>
        <v>69090</v>
      </c>
    </row>
    <row r="42" spans="1:11">
      <c r="A42" t="s">
        <v>39</v>
      </c>
      <c r="B42" s="5">
        <v>511.57680000000005</v>
      </c>
      <c r="C42" s="5">
        <v>499.06709999999998</v>
      </c>
      <c r="D42" s="5">
        <v>481.23680000000002</v>
      </c>
      <c r="E42" s="5">
        <v>455.43300000000005</v>
      </c>
      <c r="F42" s="5">
        <v>433.26260000000002</v>
      </c>
      <c r="G42" s="6">
        <v>117750</v>
      </c>
      <c r="H42" s="4">
        <f t="shared" ca="1" si="2"/>
        <v>107152.5</v>
      </c>
      <c r="I42" s="4">
        <f t="shared" ca="1" si="3"/>
        <v>130396.34999999999</v>
      </c>
      <c r="J42" s="4">
        <f t="shared" ca="1" si="4"/>
        <v>110779.2</v>
      </c>
      <c r="K42" s="4">
        <f t="shared" ca="1" si="5"/>
        <v>120646.65000000001</v>
      </c>
    </row>
    <row r="43" spans="1:11">
      <c r="A43" t="s">
        <v>40</v>
      </c>
      <c r="B43" s="5">
        <v>412.51300000000003</v>
      </c>
      <c r="C43" s="5">
        <v>406.47089999999997</v>
      </c>
      <c r="D43" s="5">
        <v>379.33140000000003</v>
      </c>
      <c r="E43" s="5">
        <v>344.38119999999998</v>
      </c>
      <c r="F43" s="5">
        <v>322.11090000000002</v>
      </c>
      <c r="G43" s="6">
        <v>95250</v>
      </c>
      <c r="H43" s="4">
        <f t="shared" ca="1" si="2"/>
        <v>100965</v>
      </c>
      <c r="I43" s="4">
        <f t="shared" ca="1" si="3"/>
        <v>104546.40000000001</v>
      </c>
      <c r="J43" s="4">
        <f t="shared" ca="1" si="4"/>
        <v>90525.599999999991</v>
      </c>
      <c r="K43" s="4">
        <f t="shared" ca="1" si="5"/>
        <v>98488.500000000015</v>
      </c>
    </row>
    <row r="44" spans="1:11">
      <c r="A44" t="s">
        <v>41</v>
      </c>
      <c r="B44" s="5">
        <v>275.77210000000002</v>
      </c>
      <c r="C44" s="5">
        <v>267.05119999999999</v>
      </c>
      <c r="D44" s="5">
        <v>257.55330000000004</v>
      </c>
      <c r="E44" s="5">
        <v>241.35099999999997</v>
      </c>
      <c r="F44" s="5">
        <v>231.07239999999999</v>
      </c>
      <c r="G44" s="6">
        <v>83000</v>
      </c>
      <c r="H44" s="4">
        <f t="shared" ca="1" si="2"/>
        <v>74700</v>
      </c>
      <c r="I44" s="4">
        <f t="shared" ca="1" si="3"/>
        <v>75646.2</v>
      </c>
      <c r="J44" s="4">
        <f t="shared" ca="1" si="4"/>
        <v>78883.199999999997</v>
      </c>
      <c r="K44" s="4">
        <f t="shared" ca="1" si="5"/>
        <v>79580.399999999994</v>
      </c>
    </row>
    <row r="45" spans="1:11">
      <c r="A45" t="s">
        <v>42</v>
      </c>
      <c r="B45" s="5">
        <v>319.45429999999999</v>
      </c>
      <c r="C45" s="5">
        <v>317.53399999999999</v>
      </c>
      <c r="D45" s="5">
        <v>304.61359999999996</v>
      </c>
      <c r="E45" s="5">
        <v>288.15600000000001</v>
      </c>
      <c r="F45" s="5">
        <v>278.88010000000003</v>
      </c>
      <c r="G45" s="6">
        <v>96250</v>
      </c>
      <c r="H45" s="4">
        <f t="shared" ca="1" si="2"/>
        <v>101062.5</v>
      </c>
      <c r="I45" s="4">
        <f t="shared" ca="1" si="3"/>
        <v>96211.5</v>
      </c>
      <c r="J45" s="4">
        <f t="shared" ca="1" si="4"/>
        <v>97020</v>
      </c>
      <c r="K45" s="4">
        <f t="shared" ca="1" si="5"/>
        <v>94094</v>
      </c>
    </row>
    <row r="46" spans="1:11">
      <c r="A46" t="s">
        <v>43</v>
      </c>
      <c r="B46" s="5">
        <v>423.22449999999998</v>
      </c>
      <c r="C46" s="5">
        <v>426.33249999999998</v>
      </c>
      <c r="D46" s="5">
        <v>405.82339999999999</v>
      </c>
      <c r="E46" s="5">
        <v>373.29669999999999</v>
      </c>
      <c r="F46" s="5">
        <v>345.66140000000001</v>
      </c>
      <c r="G46" s="6">
        <v>90500</v>
      </c>
      <c r="H46" s="4">
        <f t="shared" ca="1" si="2"/>
        <v>80545</v>
      </c>
      <c r="I46" s="4">
        <f t="shared" ca="1" si="3"/>
        <v>75386.5</v>
      </c>
      <c r="J46" s="4">
        <f t="shared" ca="1" si="4"/>
        <v>94699.199999999997</v>
      </c>
      <c r="K46" s="4">
        <f t="shared" ca="1" si="5"/>
        <v>92726.299999999988</v>
      </c>
    </row>
    <row r="47" spans="1:11">
      <c r="A47" t="s">
        <v>44</v>
      </c>
      <c r="B47" s="5">
        <v>353.03179999999998</v>
      </c>
      <c r="C47" s="5">
        <v>348.24029999999999</v>
      </c>
      <c r="D47" s="5">
        <v>329.69960000000003</v>
      </c>
      <c r="E47" s="5">
        <v>306.87430000000001</v>
      </c>
      <c r="F47" s="5">
        <v>293.11400000000003</v>
      </c>
      <c r="G47" s="6">
        <v>136250</v>
      </c>
      <c r="H47" s="4">
        <f t="shared" ca="1" si="2"/>
        <v>129437.50000000001</v>
      </c>
      <c r="I47" s="4">
        <f t="shared" ca="1" si="3"/>
        <v>142871.75</v>
      </c>
      <c r="J47" s="4">
        <f t="shared" ca="1" si="4"/>
        <v>120336</v>
      </c>
      <c r="K47" s="4">
        <f t="shared" ca="1" si="5"/>
        <v>144724.75000000003</v>
      </c>
    </row>
    <row r="48" spans="1:11">
      <c r="A48" t="s">
        <v>45</v>
      </c>
      <c r="B48" s="5">
        <v>290.58690000000001</v>
      </c>
      <c r="C48" s="5">
        <v>287.83409999999998</v>
      </c>
      <c r="D48" s="5">
        <v>282.13979999999998</v>
      </c>
      <c r="E48" s="5">
        <v>271.1952</v>
      </c>
      <c r="F48" s="5">
        <v>259.17020000000002</v>
      </c>
      <c r="G48" s="6">
        <v>97500</v>
      </c>
      <c r="H48" s="4">
        <f t="shared" ca="1" si="2"/>
        <v>99450</v>
      </c>
      <c r="I48" s="4">
        <f t="shared" ca="1" si="3"/>
        <v>101283</v>
      </c>
      <c r="J48" s="4">
        <f t="shared" ca="1" si="4"/>
        <v>105768.00000000001</v>
      </c>
      <c r="K48" s="4">
        <f t="shared" ca="1" si="5"/>
        <v>95316</v>
      </c>
    </row>
    <row r="49" spans="1:11">
      <c r="A49" t="s">
        <v>46</v>
      </c>
      <c r="B49" s="5">
        <v>318.63659999999999</v>
      </c>
      <c r="C49" s="5">
        <v>316.6275</v>
      </c>
      <c r="D49" s="5">
        <v>303.92539999999997</v>
      </c>
      <c r="E49" s="5">
        <v>290.66829999999999</v>
      </c>
      <c r="F49" s="5">
        <v>279.89019999999999</v>
      </c>
      <c r="G49" s="6">
        <v>111250</v>
      </c>
      <c r="H49" s="4">
        <f t="shared" ca="1" si="2"/>
        <v>96787.5</v>
      </c>
      <c r="I49" s="4">
        <f t="shared" ca="1" si="3"/>
        <v>116656.75</v>
      </c>
      <c r="J49" s="4">
        <f t="shared" ca="1" si="4"/>
        <v>105732</v>
      </c>
      <c r="K49" s="4">
        <f t="shared" ca="1" si="5"/>
        <v>109803.75</v>
      </c>
    </row>
    <row r="50" spans="1:11">
      <c r="A50" t="s">
        <v>47</v>
      </c>
      <c r="B50" s="5">
        <v>394.73079999999999</v>
      </c>
      <c r="C50" s="5">
        <v>383.16829999999999</v>
      </c>
      <c r="D50" s="5">
        <v>368.10559999999998</v>
      </c>
      <c r="E50" s="5">
        <v>346.0795</v>
      </c>
      <c r="F50" s="5">
        <v>329.36660000000001</v>
      </c>
      <c r="G50" s="6">
        <v>155250</v>
      </c>
      <c r="H50" s="4">
        <f t="shared" ca="1" si="2"/>
        <v>145935</v>
      </c>
      <c r="I50" s="4">
        <f t="shared" ca="1" si="3"/>
        <v>136930.5</v>
      </c>
      <c r="J50" s="4">
        <f t="shared" ca="1" si="4"/>
        <v>150530.4</v>
      </c>
      <c r="K50" s="4">
        <f t="shared" ca="1" si="5"/>
        <v>163447.20000000001</v>
      </c>
    </row>
    <row r="51" spans="1:11">
      <c r="A51" t="s">
        <v>48</v>
      </c>
      <c r="B51" s="5">
        <v>350.03109999999998</v>
      </c>
      <c r="C51" s="5">
        <v>347.34859999999998</v>
      </c>
      <c r="D51" s="5">
        <v>338.23919999999998</v>
      </c>
      <c r="E51" s="5">
        <v>332.23779999999999</v>
      </c>
      <c r="F51" s="5">
        <v>326.83580000000001</v>
      </c>
      <c r="G51" s="6">
        <v>74250</v>
      </c>
      <c r="H51" s="4">
        <f t="shared" ca="1" si="2"/>
        <v>68310</v>
      </c>
      <c r="I51" s="4">
        <f t="shared" ca="1" si="3"/>
        <v>77130.899999999994</v>
      </c>
      <c r="J51" s="4">
        <f t="shared" ca="1" si="4"/>
        <v>65577.599999999991</v>
      </c>
      <c r="K51" s="4">
        <f t="shared" ca="1" si="5"/>
        <v>80264.250000000015</v>
      </c>
    </row>
    <row r="52" spans="1:11">
      <c r="A52" t="s">
        <v>49</v>
      </c>
      <c r="B52" s="5">
        <v>283.94540000000001</v>
      </c>
      <c r="C52" s="5">
        <v>279.79400000000004</v>
      </c>
      <c r="D52" s="5">
        <v>270.91399999999999</v>
      </c>
      <c r="E52" s="5">
        <v>259.54390000000001</v>
      </c>
      <c r="F52" s="5">
        <v>248.26259999999999</v>
      </c>
      <c r="G52" s="6">
        <v>76750</v>
      </c>
      <c r="H52" s="4">
        <f t="shared" ca="1" si="2"/>
        <v>83657.5</v>
      </c>
      <c r="I52" s="4">
        <f t="shared" ca="1" si="3"/>
        <v>69197.8</v>
      </c>
      <c r="J52" s="4">
        <f t="shared" ca="1" si="4"/>
        <v>64838.399999999994</v>
      </c>
      <c r="K52" s="4">
        <f t="shared" ca="1" si="5"/>
        <v>75030.8</v>
      </c>
    </row>
    <row r="53" spans="1:11">
      <c r="A53" t="s">
        <v>50</v>
      </c>
      <c r="B53" s="5">
        <v>287.20139999999998</v>
      </c>
      <c r="C53" s="5">
        <v>283.3571</v>
      </c>
      <c r="D53" s="5">
        <v>275.46499999999997</v>
      </c>
      <c r="E53" s="5">
        <v>264.24289999999996</v>
      </c>
      <c r="F53" s="5">
        <v>256.05849999999998</v>
      </c>
      <c r="G53" s="6">
        <v>80750</v>
      </c>
      <c r="H53" s="4">
        <f t="shared" ca="1" si="2"/>
        <v>86402.5</v>
      </c>
      <c r="I53" s="4">
        <f t="shared" ca="1" si="3"/>
        <v>77552.3</v>
      </c>
      <c r="J53" s="4">
        <f t="shared" ca="1" si="4"/>
        <v>67442.399999999994</v>
      </c>
      <c r="K53" s="4">
        <f t="shared" ca="1" si="5"/>
        <v>75145.95</v>
      </c>
    </row>
    <row r="54" spans="1:11">
      <c r="A54" t="s">
        <v>51</v>
      </c>
      <c r="B54" s="5">
        <v>396.07389999999998</v>
      </c>
      <c r="C54" s="5">
        <v>391.98170000000005</v>
      </c>
      <c r="D54" s="5">
        <v>373.1524</v>
      </c>
      <c r="E54" s="5">
        <v>349.6574</v>
      </c>
      <c r="F54" s="5">
        <v>331.76419999999996</v>
      </c>
      <c r="G54" s="6">
        <v>102550</v>
      </c>
      <c r="H54" s="4">
        <f t="shared" ca="1" si="2"/>
        <v>115881.50000000001</v>
      </c>
      <c r="I54" s="4">
        <f t="shared" ca="1" si="3"/>
        <v>87434.13</v>
      </c>
      <c r="J54" s="4">
        <f t="shared" ca="1" si="4"/>
        <v>107308.32</v>
      </c>
      <c r="K54" s="4">
        <f t="shared" ca="1" si="5"/>
        <v>92541.119999999995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CF24-020B-4442-9BD1-F5EFC32DCA07}">
  <dimension ref="A1:L194"/>
  <sheetViews>
    <sheetView workbookViewId="0">
      <selection activeCell="J1" sqref="J1:L13"/>
    </sheetView>
  </sheetViews>
  <sheetFormatPr defaultRowHeight="14.5"/>
  <cols>
    <col min="1" max="1" width="19.1796875" customWidth="1"/>
    <col min="2" max="2" width="26" customWidth="1"/>
    <col min="3" max="3" width="20.54296875" customWidth="1"/>
    <col min="6" max="6" width="21" customWidth="1"/>
    <col min="7" max="7" width="22.1796875" customWidth="1"/>
    <col min="10" max="10" width="23.7265625" customWidth="1"/>
    <col min="11" max="11" width="20.453125" customWidth="1"/>
  </cols>
  <sheetData>
    <row r="1" spans="1:12">
      <c r="B1" t="s">
        <v>153</v>
      </c>
      <c r="F1" t="s">
        <v>160</v>
      </c>
      <c r="J1" s="26" t="s">
        <v>154</v>
      </c>
    </row>
    <row r="2" spans="1:12">
      <c r="B2" s="11" t="s">
        <v>54</v>
      </c>
      <c r="C2" s="11" t="s">
        <v>167</v>
      </c>
      <c r="D2" s="11" t="s">
        <v>55</v>
      </c>
      <c r="F2" s="11" t="s">
        <v>54</v>
      </c>
      <c r="G2" s="11" t="s">
        <v>167</v>
      </c>
      <c r="H2" s="11" t="s">
        <v>55</v>
      </c>
      <c r="J2" s="28" t="s">
        <v>54</v>
      </c>
      <c r="K2" s="11" t="s">
        <v>167</v>
      </c>
      <c r="L2" s="11" t="s">
        <v>55</v>
      </c>
    </row>
    <row r="3" spans="1:12">
      <c r="A3" t="s">
        <v>0</v>
      </c>
      <c r="B3" s="7" t="s">
        <v>60</v>
      </c>
      <c r="C3" s="12">
        <v>199537</v>
      </c>
      <c r="D3" s="13">
        <v>1.3468398230762881E-2</v>
      </c>
      <c r="F3" s="7" t="s">
        <v>161</v>
      </c>
      <c r="G3" s="12">
        <f>SUM(C3:C5)</f>
        <v>698782</v>
      </c>
      <c r="H3" s="31">
        <f>G3/G$12</f>
        <v>4.7166561853134746E-2</v>
      </c>
      <c r="J3" s="27" t="s">
        <v>60</v>
      </c>
    </row>
    <row r="4" spans="1:12">
      <c r="B4" s="8" t="s">
        <v>61</v>
      </c>
      <c r="C4" s="12">
        <v>243795</v>
      </c>
      <c r="D4" s="13">
        <v>1.645573576163236E-2</v>
      </c>
      <c r="F4" s="8" t="s">
        <v>162</v>
      </c>
      <c r="G4" s="12">
        <f>SUM(C6:C9)</f>
        <v>2654232</v>
      </c>
      <c r="H4" s="31">
        <f>G4/G$12</f>
        <v>0.17915601403666601</v>
      </c>
      <c r="J4" s="29" t="s">
        <v>155</v>
      </c>
    </row>
    <row r="5" spans="1:12">
      <c r="B5" s="9" t="s">
        <v>62</v>
      </c>
      <c r="C5" s="12">
        <v>255450</v>
      </c>
      <c r="D5" s="13">
        <v>1.7242427860739502E-2</v>
      </c>
      <c r="F5" s="9" t="s">
        <v>156</v>
      </c>
      <c r="G5" s="12">
        <f>SUM(C10:C13)</f>
        <v>5333539</v>
      </c>
      <c r="H5" s="31">
        <f t="shared" ref="H5:H10" si="0">G5/G$12</f>
        <v>0.36000454668209314</v>
      </c>
      <c r="J5" s="8" t="s">
        <v>62</v>
      </c>
    </row>
    <row r="6" spans="1:12">
      <c r="B6" s="7" t="s">
        <v>63</v>
      </c>
      <c r="C6" s="12">
        <v>330739</v>
      </c>
      <c r="D6" s="13">
        <v>2.2324303574997543E-2</v>
      </c>
      <c r="F6" s="9" t="s">
        <v>157</v>
      </c>
      <c r="G6" s="12">
        <f>SUM(C14:C17)</f>
        <v>2999164</v>
      </c>
      <c r="H6" s="31">
        <f t="shared" si="0"/>
        <v>0.20243832026825964</v>
      </c>
      <c r="J6" s="8" t="s">
        <v>63</v>
      </c>
    </row>
    <row r="7" spans="1:12">
      <c r="B7" s="8" t="s">
        <v>64</v>
      </c>
      <c r="C7" s="12">
        <v>482146</v>
      </c>
      <c r="D7" s="13">
        <v>3.2544011052433382E-2</v>
      </c>
      <c r="F7" s="9" t="s">
        <v>158</v>
      </c>
      <c r="G7" s="12">
        <f>SUM(C18:C21)</f>
        <v>1303954</v>
      </c>
      <c r="H7" s="31">
        <f t="shared" si="0"/>
        <v>8.801461256105976E-2</v>
      </c>
      <c r="J7" s="8" t="s">
        <v>64</v>
      </c>
    </row>
    <row r="8" spans="1:12">
      <c r="B8" s="8" t="s">
        <v>65</v>
      </c>
      <c r="C8" s="12">
        <v>788600</v>
      </c>
      <c r="D8" s="13">
        <v>5.3229119635855041E-2</v>
      </c>
      <c r="F8" s="9" t="s">
        <v>163</v>
      </c>
      <c r="G8" s="12">
        <f>SUM(C22:C31)</f>
        <v>1424417.6613642005</v>
      </c>
      <c r="H8" s="31">
        <f t="shared" si="0"/>
        <v>9.6145698843748267E-2</v>
      </c>
      <c r="J8" s="8" t="s">
        <v>65</v>
      </c>
    </row>
    <row r="9" spans="1:12">
      <c r="B9" s="9" t="s">
        <v>66</v>
      </c>
      <c r="C9" s="12">
        <v>1052747</v>
      </c>
      <c r="D9" s="13">
        <v>7.1058579773380023E-2</v>
      </c>
      <c r="F9" s="9" t="s">
        <v>164</v>
      </c>
      <c r="G9" s="12">
        <f>SUM(C32:C41)</f>
        <v>320379.22600405273</v>
      </c>
      <c r="H9" s="31">
        <f t="shared" si="0"/>
        <v>2.1625036964002489E-2</v>
      </c>
      <c r="J9" s="8" t="s">
        <v>66</v>
      </c>
    </row>
    <row r="10" spans="1:12">
      <c r="B10" s="7" t="s">
        <v>67</v>
      </c>
      <c r="C10" s="12">
        <v>1564354.4470727379</v>
      </c>
      <c r="D10" s="13">
        <v>0.10559118693395464</v>
      </c>
      <c r="F10" s="7" t="s">
        <v>165</v>
      </c>
      <c r="G10" s="12">
        <f>SUM(C42:C46)</f>
        <v>80731.112631746189</v>
      </c>
      <c r="H10" s="31">
        <f t="shared" si="0"/>
        <v>5.4492087910358944E-3</v>
      </c>
      <c r="J10" s="8" t="s">
        <v>156</v>
      </c>
    </row>
    <row r="11" spans="1:12">
      <c r="B11" s="8" t="s">
        <v>68</v>
      </c>
      <c r="C11" s="12">
        <v>1386556.3973979892</v>
      </c>
      <c r="D11" s="13">
        <v>9.3590129798323277E-2</v>
      </c>
      <c r="F11" s="8"/>
      <c r="G11" s="12"/>
      <c r="H11" s="13"/>
      <c r="J11" s="8" t="s">
        <v>157</v>
      </c>
    </row>
    <row r="12" spans="1:12">
      <c r="B12" s="8" t="s">
        <v>69</v>
      </c>
      <c r="C12" s="12">
        <v>1249178.5576581904</v>
      </c>
      <c r="D12" s="13">
        <v>8.4317366081831935E-2</v>
      </c>
      <c r="F12" s="8"/>
      <c r="G12" s="12">
        <f t="shared" ref="G12:H12" si="1">SUM(G3:G10)</f>
        <v>14815199</v>
      </c>
      <c r="H12" s="12">
        <f t="shared" si="1"/>
        <v>1</v>
      </c>
      <c r="J12" s="8" t="s">
        <v>158</v>
      </c>
    </row>
    <row r="13" spans="1:12">
      <c r="B13" s="9" t="s">
        <v>70</v>
      </c>
      <c r="C13" s="12">
        <v>1133449.5978710821</v>
      </c>
      <c r="D13" s="13">
        <v>7.650586386798329E-2</v>
      </c>
      <c r="J13" s="9" t="s">
        <v>159</v>
      </c>
    </row>
    <row r="14" spans="1:12">
      <c r="B14" s="7" t="s">
        <v>71</v>
      </c>
      <c r="C14" s="12">
        <v>839610.71823204425</v>
      </c>
      <c r="D14" s="13">
        <v>5.6672253827440608E-2</v>
      </c>
    </row>
    <row r="15" spans="1:12">
      <c r="B15" s="8" t="s">
        <v>72</v>
      </c>
      <c r="C15" s="12">
        <v>773336.66298342543</v>
      </c>
      <c r="D15" s="13">
        <v>5.2198871104156309E-2</v>
      </c>
    </row>
    <row r="16" spans="1:12">
      <c r="B16" s="8" t="s">
        <v>73</v>
      </c>
      <c r="C16" s="12">
        <v>718212.04419889499</v>
      </c>
      <c r="D16" s="13">
        <v>4.8478055826242698E-2</v>
      </c>
    </row>
    <row r="17" spans="2:4">
      <c r="B17" s="9" t="s">
        <v>74</v>
      </c>
      <c r="C17" s="12">
        <v>668004.57458563545</v>
      </c>
      <c r="D17" s="13">
        <v>4.508913951042004E-2</v>
      </c>
    </row>
    <row r="18" spans="2:4">
      <c r="B18" s="7" t="s">
        <v>75</v>
      </c>
      <c r="C18" s="12">
        <v>356480.22444964875</v>
      </c>
      <c r="D18" s="13">
        <v>2.4061791167951829E-2</v>
      </c>
    </row>
    <row r="19" spans="2:4">
      <c r="B19" s="8" t="s">
        <v>76</v>
      </c>
      <c r="C19" s="12">
        <v>332929.27007025765</v>
      </c>
      <c r="D19" s="13">
        <v>2.2472142970894799E-2</v>
      </c>
    </row>
    <row r="20" spans="2:4">
      <c r="B20" s="8" t="s">
        <v>77</v>
      </c>
      <c r="C20" s="12">
        <v>315010.4217330211</v>
      </c>
      <c r="D20" s="13">
        <v>2.1262652073254035E-2</v>
      </c>
    </row>
    <row r="21" spans="2:4">
      <c r="B21" s="9" t="s">
        <v>78</v>
      </c>
      <c r="C21" s="12">
        <v>299534.08374707261</v>
      </c>
      <c r="D21" s="13">
        <v>2.0218026348959108E-2</v>
      </c>
    </row>
    <row r="22" spans="2:4">
      <c r="B22" s="7" t="s">
        <v>79</v>
      </c>
      <c r="C22" s="12">
        <v>261067.245</v>
      </c>
      <c r="D22" s="13">
        <v>1.7621582065823076E-2</v>
      </c>
    </row>
    <row r="23" spans="2:4">
      <c r="B23" s="8" t="s">
        <v>80</v>
      </c>
      <c r="C23" s="12">
        <v>221528.24947499999</v>
      </c>
      <c r="D23" s="13">
        <v>1.4952769076878413E-2</v>
      </c>
    </row>
    <row r="24" spans="2:4">
      <c r="B24" s="8" t="s">
        <v>81</v>
      </c>
      <c r="C24" s="12">
        <v>189951.38830112497</v>
      </c>
      <c r="D24" s="13">
        <v>1.2821386219727792E-2</v>
      </c>
    </row>
    <row r="25" spans="2:4">
      <c r="B25" s="9" t="s">
        <v>82</v>
      </c>
      <c r="C25" s="12">
        <v>163358.82199746184</v>
      </c>
      <c r="D25" s="13">
        <v>1.1026434541814919E-2</v>
      </c>
    </row>
    <row r="26" spans="2:4">
      <c r="B26" s="7" t="s">
        <v>83</v>
      </c>
      <c r="C26" s="12">
        <v>140933.48280782986</v>
      </c>
      <c r="D26" s="13">
        <v>9.5127633997916499E-3</v>
      </c>
    </row>
    <row r="27" spans="2:4">
      <c r="B27" s="8" t="s">
        <v>84</v>
      </c>
      <c r="C27" s="12">
        <v>119223.86780069454</v>
      </c>
      <c r="D27" s="13">
        <v>8.047402387284474E-3</v>
      </c>
    </row>
    <row r="28" spans="2:4">
      <c r="B28" s="8" t="s">
        <v>85</v>
      </c>
      <c r="C28" s="12">
        <v>101687.18196959383</v>
      </c>
      <c r="D28" s="13">
        <v>6.863706789871255E-3</v>
      </c>
    </row>
    <row r="29" spans="2:4">
      <c r="B29" s="9" t="s">
        <v>86</v>
      </c>
      <c r="C29" s="12">
        <v>88289.49058400272</v>
      </c>
      <c r="D29" s="13">
        <v>5.9593860726408548E-3</v>
      </c>
    </row>
    <row r="30" spans="2:4">
      <c r="B30" s="7" t="s">
        <v>87</v>
      </c>
      <c r="C30" s="12">
        <v>74536.589449322331</v>
      </c>
      <c r="D30" s="13">
        <v>5.0310893191054893E-3</v>
      </c>
    </row>
    <row r="31" spans="2:4">
      <c r="B31" s="8" t="s">
        <v>88</v>
      </c>
      <c r="C31" s="12">
        <v>63841.34397917059</v>
      </c>
      <c r="D31" s="13">
        <v>4.3091789708103543E-3</v>
      </c>
    </row>
    <row r="32" spans="2:4">
      <c r="B32" s="8" t="s">
        <v>89</v>
      </c>
      <c r="C32" s="12">
        <v>54435.284102190853</v>
      </c>
      <c r="D32" s="13">
        <v>3.6742863934659839E-3</v>
      </c>
    </row>
    <row r="33" spans="2:4">
      <c r="B33" s="9" t="s">
        <v>90</v>
      </c>
      <c r="C33" s="12">
        <v>47445.272907373175</v>
      </c>
      <c r="D33" s="13">
        <v>3.2024728731199071E-3</v>
      </c>
    </row>
    <row r="34" spans="2:4">
      <c r="B34" s="7" t="s">
        <v>91</v>
      </c>
      <c r="C34" s="12">
        <v>40411.093335804071</v>
      </c>
      <c r="D34" s="13">
        <v>2.727678064655363E-3</v>
      </c>
    </row>
    <row r="35" spans="2:4">
      <c r="B35" s="8" t="s">
        <v>92</v>
      </c>
      <c r="C35" s="12">
        <v>34674.819802112477</v>
      </c>
      <c r="D35" s="13">
        <v>2.3404896418949537E-3</v>
      </c>
    </row>
    <row r="36" spans="2:4">
      <c r="B36" s="8" t="s">
        <v>93</v>
      </c>
      <c r="C36" s="12">
        <v>30479.860930806168</v>
      </c>
      <c r="D36" s="13">
        <v>2.0573372609308973E-3</v>
      </c>
    </row>
    <row r="37" spans="2:4">
      <c r="B37" s="9" t="s">
        <v>94</v>
      </c>
      <c r="C37" s="12">
        <v>25712.576095839275</v>
      </c>
      <c r="D37" s="13">
        <v>1.7355538792181782E-3</v>
      </c>
    </row>
    <row r="38" spans="2:4">
      <c r="B38" s="7" t="s">
        <v>95</v>
      </c>
      <c r="C38" s="12">
        <v>22287.382561942577</v>
      </c>
      <c r="D38" s="13">
        <v>1.504359311133288E-3</v>
      </c>
    </row>
    <row r="39" spans="2:4">
      <c r="B39" s="8" t="s">
        <v>96</v>
      </c>
      <c r="C39" s="12">
        <v>19135.282090460903</v>
      </c>
      <c r="D39" s="13">
        <v>1.2915980467397639E-3</v>
      </c>
    </row>
    <row r="40" spans="2:4">
      <c r="B40" s="8" t="s">
        <v>97</v>
      </c>
      <c r="C40" s="12">
        <v>16255.746187344073</v>
      </c>
      <c r="D40" s="13">
        <v>1.097234413614294E-3</v>
      </c>
    </row>
    <row r="41" spans="2:4">
      <c r="B41" s="9" t="s">
        <v>98</v>
      </c>
      <c r="C41" s="12">
        <v>29541.907990179185</v>
      </c>
      <c r="D41" s="13">
        <v>1.9940270792298629E-3</v>
      </c>
    </row>
    <row r="42" spans="2:4">
      <c r="B42" s="7" t="s">
        <v>99</v>
      </c>
      <c r="C42" s="12">
        <v>63819.822805697164</v>
      </c>
      <c r="D42" s="13">
        <v>4.3077263292715245E-3</v>
      </c>
    </row>
    <row r="43" spans="2:4">
      <c r="B43" s="8" t="s">
        <v>100</v>
      </c>
      <c r="C43" s="12">
        <v>13586.937460678571</v>
      </c>
      <c r="D43" s="13">
        <v>9.1709449604278489E-4</v>
      </c>
    </row>
    <row r="44" spans="2:4">
      <c r="B44" s="8" t="s">
        <v>101</v>
      </c>
      <c r="C44" s="12">
        <v>2620.8436186714107</v>
      </c>
      <c r="D44" s="13">
        <v>1.7690235673995406E-4</v>
      </c>
    </row>
    <row r="45" spans="2:4">
      <c r="B45" s="9" t="s">
        <v>102</v>
      </c>
      <c r="C45" s="12">
        <v>559.14477390421689</v>
      </c>
      <c r="D45" s="13">
        <v>3.7741293512440627E-5</v>
      </c>
    </row>
    <row r="46" spans="2:4">
      <c r="B46" s="10" t="s">
        <v>103</v>
      </c>
      <c r="C46" s="12">
        <v>144.36397279482722</v>
      </c>
      <c r="D46" s="13">
        <v>9.744315469189932E-6</v>
      </c>
    </row>
    <row r="47" spans="2:4">
      <c r="B47" s="8" t="s">
        <v>104</v>
      </c>
      <c r="C47" s="12">
        <v>14815199</v>
      </c>
      <c r="D47" s="13">
        <v>1</v>
      </c>
    </row>
    <row r="50" spans="1:4">
      <c r="A50" t="s">
        <v>1</v>
      </c>
      <c r="B50" s="7" t="s">
        <v>60</v>
      </c>
      <c r="C50" s="12">
        <v>199537</v>
      </c>
      <c r="D50" s="13">
        <v>1.3468398230762881E-2</v>
      </c>
    </row>
    <row r="51" spans="1:4">
      <c r="B51" s="8" t="s">
        <v>61</v>
      </c>
      <c r="C51" s="12">
        <v>243795</v>
      </c>
      <c r="D51" s="13">
        <v>1.645573576163236E-2</v>
      </c>
    </row>
    <row r="52" spans="1:4">
      <c r="B52" s="9" t="s">
        <v>62</v>
      </c>
      <c r="C52" s="12">
        <v>255450</v>
      </c>
      <c r="D52" s="13">
        <v>1.7242427860739502E-2</v>
      </c>
    </row>
    <row r="53" spans="1:4">
      <c r="B53" s="7" t="s">
        <v>63</v>
      </c>
      <c r="C53" s="12">
        <v>330739</v>
      </c>
      <c r="D53" s="13">
        <v>2.2324303574997543E-2</v>
      </c>
    </row>
    <row r="54" spans="1:4">
      <c r="B54" s="8" t="s">
        <v>64</v>
      </c>
      <c r="C54" s="12">
        <v>482146</v>
      </c>
      <c r="D54" s="13">
        <v>3.2544011052433382E-2</v>
      </c>
    </row>
    <row r="55" spans="1:4">
      <c r="B55" s="8" t="s">
        <v>65</v>
      </c>
      <c r="C55" s="12">
        <v>788600</v>
      </c>
      <c r="D55" s="13">
        <v>5.3229119635855041E-2</v>
      </c>
    </row>
    <row r="56" spans="1:4">
      <c r="B56" s="9" t="s">
        <v>66</v>
      </c>
      <c r="C56" s="12">
        <v>1052747</v>
      </c>
      <c r="D56" s="13">
        <v>7.1058579773380023E-2</v>
      </c>
    </row>
    <row r="57" spans="1:4">
      <c r="B57" s="7" t="s">
        <v>67</v>
      </c>
      <c r="C57" s="12">
        <v>1564354.4470727379</v>
      </c>
      <c r="D57" s="13">
        <v>0.10559118693395464</v>
      </c>
    </row>
    <row r="58" spans="1:4">
      <c r="B58" s="8" t="s">
        <v>68</v>
      </c>
      <c r="C58" s="12">
        <v>1386556.3973979892</v>
      </c>
      <c r="D58" s="13">
        <v>9.3590129798323277E-2</v>
      </c>
    </row>
    <row r="59" spans="1:4">
      <c r="B59" s="8" t="s">
        <v>69</v>
      </c>
      <c r="C59" s="12">
        <v>1249178.5576581904</v>
      </c>
      <c r="D59" s="13">
        <v>8.4317366081831935E-2</v>
      </c>
    </row>
    <row r="60" spans="1:4">
      <c r="B60" s="9" t="s">
        <v>70</v>
      </c>
      <c r="C60" s="12">
        <v>1133449.5978710821</v>
      </c>
      <c r="D60" s="13">
        <v>7.650586386798329E-2</v>
      </c>
    </row>
    <row r="61" spans="1:4">
      <c r="B61" s="7" t="s">
        <v>71</v>
      </c>
      <c r="C61" s="12">
        <v>839610.71823204425</v>
      </c>
      <c r="D61" s="13">
        <v>5.6672253827440608E-2</v>
      </c>
    </row>
    <row r="62" spans="1:4">
      <c r="B62" s="8" t="s">
        <v>72</v>
      </c>
      <c r="C62" s="12">
        <v>773336.66298342543</v>
      </c>
      <c r="D62" s="13">
        <v>5.2198871104156309E-2</v>
      </c>
    </row>
    <row r="63" spans="1:4">
      <c r="B63" s="8" t="s">
        <v>73</v>
      </c>
      <c r="C63" s="12">
        <v>718212.04419889499</v>
      </c>
      <c r="D63" s="13">
        <v>4.8478055826242698E-2</v>
      </c>
    </row>
    <row r="64" spans="1:4">
      <c r="B64" s="9" t="s">
        <v>74</v>
      </c>
      <c r="C64" s="12">
        <v>668004.57458563545</v>
      </c>
      <c r="D64" s="13">
        <v>4.508913951042004E-2</v>
      </c>
    </row>
    <row r="65" spans="2:4">
      <c r="B65" s="7" t="s">
        <v>75</v>
      </c>
      <c r="C65" s="12">
        <v>356480.22444964875</v>
      </c>
      <c r="D65" s="13">
        <v>2.4061791167951829E-2</v>
      </c>
    </row>
    <row r="66" spans="2:4">
      <c r="B66" s="8" t="s">
        <v>76</v>
      </c>
      <c r="C66" s="12">
        <v>332929.27007025765</v>
      </c>
      <c r="D66" s="13">
        <v>2.2472142970894799E-2</v>
      </c>
    </row>
    <row r="67" spans="2:4">
      <c r="B67" s="8" t="s">
        <v>77</v>
      </c>
      <c r="C67" s="12">
        <v>315010.4217330211</v>
      </c>
      <c r="D67" s="13">
        <v>2.1262652073254035E-2</v>
      </c>
    </row>
    <row r="68" spans="2:4">
      <c r="B68" s="9" t="s">
        <v>78</v>
      </c>
      <c r="C68" s="12">
        <v>299534.08374707261</v>
      </c>
      <c r="D68" s="13">
        <v>2.0218026348959108E-2</v>
      </c>
    </row>
    <row r="69" spans="2:4">
      <c r="B69" s="7" t="s">
        <v>79</v>
      </c>
      <c r="C69" s="12">
        <v>261067.245</v>
      </c>
      <c r="D69" s="13">
        <v>1.7621582065823076E-2</v>
      </c>
    </row>
    <row r="70" spans="2:4">
      <c r="B70" s="8" t="s">
        <v>80</v>
      </c>
      <c r="C70" s="12">
        <v>221528.24947499999</v>
      </c>
      <c r="D70" s="13">
        <v>1.4952769076878413E-2</v>
      </c>
    </row>
    <row r="71" spans="2:4">
      <c r="B71" s="8" t="s">
        <v>81</v>
      </c>
      <c r="C71" s="12">
        <v>189951.38830112497</v>
      </c>
      <c r="D71" s="13">
        <v>1.2821386219727792E-2</v>
      </c>
    </row>
    <row r="72" spans="2:4">
      <c r="B72" s="9" t="s">
        <v>82</v>
      </c>
      <c r="C72" s="12">
        <v>163358.82199746184</v>
      </c>
      <c r="D72" s="13">
        <v>1.1026434541814919E-2</v>
      </c>
    </row>
    <row r="73" spans="2:4">
      <c r="B73" s="7" t="s">
        <v>83</v>
      </c>
      <c r="C73" s="12">
        <v>140933.48280782986</v>
      </c>
      <c r="D73" s="13">
        <v>9.5127633997916499E-3</v>
      </c>
    </row>
    <row r="74" spans="2:4">
      <c r="B74" s="8" t="s">
        <v>84</v>
      </c>
      <c r="C74" s="12">
        <v>119223.86780069454</v>
      </c>
      <c r="D74" s="13">
        <v>8.047402387284474E-3</v>
      </c>
    </row>
    <row r="75" spans="2:4">
      <c r="B75" s="8" t="s">
        <v>85</v>
      </c>
      <c r="C75" s="12">
        <v>101687.18196959383</v>
      </c>
      <c r="D75" s="13">
        <v>6.863706789871255E-3</v>
      </c>
    </row>
    <row r="76" spans="2:4">
      <c r="B76" s="9" t="s">
        <v>86</v>
      </c>
      <c r="C76" s="12">
        <v>88289.49058400272</v>
      </c>
      <c r="D76" s="13">
        <v>5.9593860726408548E-3</v>
      </c>
    </row>
    <row r="77" spans="2:4">
      <c r="B77" s="7" t="s">
        <v>87</v>
      </c>
      <c r="C77" s="12">
        <v>74536.589449322331</v>
      </c>
      <c r="D77" s="13">
        <v>5.0310893191054893E-3</v>
      </c>
    </row>
    <row r="78" spans="2:4">
      <c r="B78" s="8" t="s">
        <v>88</v>
      </c>
      <c r="C78" s="12">
        <v>63841.34397917059</v>
      </c>
      <c r="D78" s="13">
        <v>4.3091789708103543E-3</v>
      </c>
    </row>
    <row r="79" spans="2:4">
      <c r="B79" s="8" t="s">
        <v>89</v>
      </c>
      <c r="C79" s="12">
        <v>54435.284102190853</v>
      </c>
      <c r="D79" s="13">
        <v>3.6742863934659839E-3</v>
      </c>
    </row>
    <row r="80" spans="2:4">
      <c r="B80" s="9" t="s">
        <v>90</v>
      </c>
      <c r="C80" s="12">
        <v>47445.272907373175</v>
      </c>
      <c r="D80" s="13">
        <v>3.2024728731199071E-3</v>
      </c>
    </row>
    <row r="81" spans="2:4">
      <c r="B81" s="7" t="s">
        <v>91</v>
      </c>
      <c r="C81" s="12">
        <v>40411.093335804071</v>
      </c>
      <c r="D81" s="13">
        <v>2.727678064655363E-3</v>
      </c>
    </row>
    <row r="82" spans="2:4">
      <c r="B82" s="8" t="s">
        <v>92</v>
      </c>
      <c r="C82" s="12">
        <v>34674.819802112477</v>
      </c>
      <c r="D82" s="13">
        <v>2.3404896418949537E-3</v>
      </c>
    </row>
    <row r="83" spans="2:4">
      <c r="B83" s="8" t="s">
        <v>93</v>
      </c>
      <c r="C83" s="12">
        <v>30479.860930806168</v>
      </c>
      <c r="D83" s="13">
        <v>2.0573372609308973E-3</v>
      </c>
    </row>
    <row r="84" spans="2:4">
      <c r="B84" s="9" t="s">
        <v>94</v>
      </c>
      <c r="C84" s="12">
        <v>25712.576095839275</v>
      </c>
      <c r="D84" s="13">
        <v>1.7355538792181782E-3</v>
      </c>
    </row>
    <row r="85" spans="2:4">
      <c r="B85" s="7" t="s">
        <v>95</v>
      </c>
      <c r="C85" s="12">
        <v>22287.382561942577</v>
      </c>
      <c r="D85" s="13">
        <v>1.504359311133288E-3</v>
      </c>
    </row>
    <row r="86" spans="2:4">
      <c r="B86" s="8" t="s">
        <v>96</v>
      </c>
      <c r="C86" s="12">
        <v>19135.282090460903</v>
      </c>
      <c r="D86" s="13">
        <v>1.2915980467397639E-3</v>
      </c>
    </row>
    <row r="87" spans="2:4">
      <c r="B87" s="8" t="s">
        <v>97</v>
      </c>
      <c r="C87" s="12">
        <v>16255.746187344073</v>
      </c>
      <c r="D87" s="13">
        <v>1.097234413614294E-3</v>
      </c>
    </row>
    <row r="88" spans="2:4">
      <c r="B88" s="9" t="s">
        <v>98</v>
      </c>
      <c r="C88" s="12">
        <v>29541.907990179185</v>
      </c>
      <c r="D88" s="13">
        <v>1.9940270792298629E-3</v>
      </c>
    </row>
    <row r="89" spans="2:4">
      <c r="B89" s="7" t="s">
        <v>99</v>
      </c>
      <c r="C89" s="12">
        <v>63819.822805697164</v>
      </c>
      <c r="D89" s="13">
        <v>4.3077263292715245E-3</v>
      </c>
    </row>
    <row r="90" spans="2:4">
      <c r="B90" s="8" t="s">
        <v>100</v>
      </c>
      <c r="C90" s="12">
        <v>13586.937460678571</v>
      </c>
      <c r="D90" s="13">
        <v>9.1709449604278489E-4</v>
      </c>
    </row>
    <row r="91" spans="2:4">
      <c r="B91" s="8" t="s">
        <v>101</v>
      </c>
      <c r="C91" s="12">
        <v>2620.8436186714107</v>
      </c>
      <c r="D91" s="13">
        <v>1.7690235673995406E-4</v>
      </c>
    </row>
    <row r="92" spans="2:4">
      <c r="B92" s="9" t="s">
        <v>102</v>
      </c>
      <c r="C92" s="12">
        <v>559.14477390421689</v>
      </c>
      <c r="D92" s="13">
        <v>3.7741293512440627E-5</v>
      </c>
    </row>
    <row r="93" spans="2:4">
      <c r="B93" s="10" t="s">
        <v>103</v>
      </c>
      <c r="C93" s="12">
        <v>144.36397279482722</v>
      </c>
      <c r="D93" s="13">
        <v>9.744315469189932E-6</v>
      </c>
    </row>
    <row r="94" spans="2:4">
      <c r="B94" s="8" t="s">
        <v>104</v>
      </c>
      <c r="C94" s="12">
        <v>14815199</v>
      </c>
      <c r="D94" s="13">
        <v>1</v>
      </c>
    </row>
    <row r="97" spans="1:4">
      <c r="A97" t="s">
        <v>2</v>
      </c>
      <c r="B97" s="7" t="s">
        <v>60</v>
      </c>
      <c r="C97" s="12">
        <v>199537</v>
      </c>
      <c r="D97" s="13">
        <v>1.3468398230762881E-2</v>
      </c>
    </row>
    <row r="98" spans="1:4">
      <c r="B98" s="8" t="s">
        <v>61</v>
      </c>
      <c r="C98" s="12">
        <v>243795</v>
      </c>
      <c r="D98" s="13">
        <v>1.645573576163236E-2</v>
      </c>
    </row>
    <row r="99" spans="1:4">
      <c r="B99" s="9" t="s">
        <v>62</v>
      </c>
      <c r="C99" s="12">
        <v>255450</v>
      </c>
      <c r="D99" s="13">
        <v>1.7242427860739502E-2</v>
      </c>
    </row>
    <row r="100" spans="1:4">
      <c r="B100" s="7" t="s">
        <v>63</v>
      </c>
      <c r="C100" s="12">
        <v>330739</v>
      </c>
      <c r="D100" s="13">
        <v>2.2324303574997543E-2</v>
      </c>
    </row>
    <row r="101" spans="1:4">
      <c r="B101" s="8" t="s">
        <v>64</v>
      </c>
      <c r="C101" s="12">
        <v>482146</v>
      </c>
      <c r="D101" s="13">
        <v>3.2544011052433382E-2</v>
      </c>
    </row>
    <row r="102" spans="1:4">
      <c r="B102" s="8" t="s">
        <v>65</v>
      </c>
      <c r="C102" s="12">
        <v>788600</v>
      </c>
      <c r="D102" s="13">
        <v>5.3229119635855041E-2</v>
      </c>
    </row>
    <row r="103" spans="1:4">
      <c r="B103" s="9" t="s">
        <v>66</v>
      </c>
      <c r="C103" s="12">
        <v>1052747</v>
      </c>
      <c r="D103" s="13">
        <v>7.1058579773380023E-2</v>
      </c>
    </row>
    <row r="104" spans="1:4">
      <c r="B104" s="7" t="s">
        <v>67</v>
      </c>
      <c r="C104" s="12">
        <v>1564354.4470727379</v>
      </c>
      <c r="D104" s="13">
        <v>0.10559118693395464</v>
      </c>
    </row>
    <row r="105" spans="1:4">
      <c r="B105" s="8" t="s">
        <v>68</v>
      </c>
      <c r="C105" s="12">
        <v>1386556.3973979892</v>
      </c>
      <c r="D105" s="13">
        <v>9.3590129798323277E-2</v>
      </c>
    </row>
    <row r="106" spans="1:4">
      <c r="B106" s="8" t="s">
        <v>69</v>
      </c>
      <c r="C106" s="12">
        <v>1249178.5576581904</v>
      </c>
      <c r="D106" s="13">
        <v>8.4317366081831935E-2</v>
      </c>
    </row>
    <row r="107" spans="1:4">
      <c r="B107" s="9" t="s">
        <v>70</v>
      </c>
      <c r="C107" s="12">
        <v>1133449.5978710821</v>
      </c>
      <c r="D107" s="13">
        <v>7.650586386798329E-2</v>
      </c>
    </row>
    <row r="108" spans="1:4">
      <c r="B108" s="7" t="s">
        <v>71</v>
      </c>
      <c r="C108" s="12">
        <v>839610.71823204425</v>
      </c>
      <c r="D108" s="13">
        <v>5.6672253827440608E-2</v>
      </c>
    </row>
    <row r="109" spans="1:4">
      <c r="B109" s="8" t="s">
        <v>72</v>
      </c>
      <c r="C109" s="12">
        <v>773336.66298342543</v>
      </c>
      <c r="D109" s="13">
        <v>5.2198871104156309E-2</v>
      </c>
    </row>
    <row r="110" spans="1:4">
      <c r="B110" s="8" t="s">
        <v>73</v>
      </c>
      <c r="C110" s="12">
        <v>718212.04419889499</v>
      </c>
      <c r="D110" s="13">
        <v>4.8478055826242698E-2</v>
      </c>
    </row>
    <row r="111" spans="1:4">
      <c r="B111" s="9" t="s">
        <v>74</v>
      </c>
      <c r="C111" s="12">
        <v>668004.57458563545</v>
      </c>
      <c r="D111" s="13">
        <v>4.508913951042004E-2</v>
      </c>
    </row>
    <row r="112" spans="1:4">
      <c r="B112" s="7" t="s">
        <v>75</v>
      </c>
      <c r="C112" s="12">
        <v>356480.22444964875</v>
      </c>
      <c r="D112" s="13">
        <v>2.4061791167951829E-2</v>
      </c>
    </row>
    <row r="113" spans="2:4">
      <c r="B113" s="8" t="s">
        <v>76</v>
      </c>
      <c r="C113" s="12">
        <v>332929.27007025765</v>
      </c>
      <c r="D113" s="13">
        <v>2.2472142970894799E-2</v>
      </c>
    </row>
    <row r="114" spans="2:4">
      <c r="B114" s="8" t="s">
        <v>77</v>
      </c>
      <c r="C114" s="12">
        <v>315010.4217330211</v>
      </c>
      <c r="D114" s="13">
        <v>2.1262652073254035E-2</v>
      </c>
    </row>
    <row r="115" spans="2:4">
      <c r="B115" s="9" t="s">
        <v>78</v>
      </c>
      <c r="C115" s="12">
        <v>299534.08374707261</v>
      </c>
      <c r="D115" s="13">
        <v>2.0218026348959108E-2</v>
      </c>
    </row>
    <row r="116" spans="2:4">
      <c r="B116" s="7" t="s">
        <v>79</v>
      </c>
      <c r="C116" s="12">
        <v>261067.245</v>
      </c>
      <c r="D116" s="13">
        <v>1.7621582065823076E-2</v>
      </c>
    </row>
    <row r="117" spans="2:4">
      <c r="B117" s="8" t="s">
        <v>80</v>
      </c>
      <c r="C117" s="12">
        <v>221528.24947499999</v>
      </c>
      <c r="D117" s="13">
        <v>1.4952769076878413E-2</v>
      </c>
    </row>
    <row r="118" spans="2:4">
      <c r="B118" s="8" t="s">
        <v>81</v>
      </c>
      <c r="C118" s="12">
        <v>189951.38830112497</v>
      </c>
      <c r="D118" s="13">
        <v>1.2821386219727792E-2</v>
      </c>
    </row>
    <row r="119" spans="2:4">
      <c r="B119" s="9" t="s">
        <v>82</v>
      </c>
      <c r="C119" s="12">
        <v>163358.82199746184</v>
      </c>
      <c r="D119" s="13">
        <v>1.1026434541814919E-2</v>
      </c>
    </row>
    <row r="120" spans="2:4">
      <c r="B120" s="7" t="s">
        <v>83</v>
      </c>
      <c r="C120" s="12">
        <v>140933.48280782986</v>
      </c>
      <c r="D120" s="13">
        <v>9.5127633997916499E-3</v>
      </c>
    </row>
    <row r="121" spans="2:4">
      <c r="B121" s="8" t="s">
        <v>84</v>
      </c>
      <c r="C121" s="12">
        <v>119223.86780069454</v>
      </c>
      <c r="D121" s="13">
        <v>8.047402387284474E-3</v>
      </c>
    </row>
    <row r="122" spans="2:4">
      <c r="B122" s="8" t="s">
        <v>85</v>
      </c>
      <c r="C122" s="12">
        <v>101687.18196959383</v>
      </c>
      <c r="D122" s="13">
        <v>6.863706789871255E-3</v>
      </c>
    </row>
    <row r="123" spans="2:4">
      <c r="B123" s="9" t="s">
        <v>86</v>
      </c>
      <c r="C123" s="12">
        <v>88289.49058400272</v>
      </c>
      <c r="D123" s="13">
        <v>5.9593860726408548E-3</v>
      </c>
    </row>
    <row r="124" spans="2:4">
      <c r="B124" s="7" t="s">
        <v>87</v>
      </c>
      <c r="C124" s="12">
        <v>74536.589449322331</v>
      </c>
      <c r="D124" s="13">
        <v>5.0310893191054893E-3</v>
      </c>
    </row>
    <row r="125" spans="2:4">
      <c r="B125" s="8" t="s">
        <v>88</v>
      </c>
      <c r="C125" s="12">
        <v>63841.34397917059</v>
      </c>
      <c r="D125" s="13">
        <v>4.3091789708103543E-3</v>
      </c>
    </row>
    <row r="126" spans="2:4">
      <c r="B126" s="8" t="s">
        <v>89</v>
      </c>
      <c r="C126" s="12">
        <v>54435.284102190853</v>
      </c>
      <c r="D126" s="13">
        <v>3.6742863934659839E-3</v>
      </c>
    </row>
    <row r="127" spans="2:4">
      <c r="B127" s="9" t="s">
        <v>90</v>
      </c>
      <c r="C127" s="12">
        <v>47445.272907373175</v>
      </c>
      <c r="D127" s="13">
        <v>3.2024728731199071E-3</v>
      </c>
    </row>
    <row r="128" spans="2:4">
      <c r="B128" s="7" t="s">
        <v>91</v>
      </c>
      <c r="C128" s="12">
        <v>40411.093335804071</v>
      </c>
      <c r="D128" s="13">
        <v>2.727678064655363E-3</v>
      </c>
    </row>
    <row r="129" spans="2:4">
      <c r="B129" s="8" t="s">
        <v>92</v>
      </c>
      <c r="C129" s="12">
        <v>34674.819802112477</v>
      </c>
      <c r="D129" s="13">
        <v>2.3404896418949537E-3</v>
      </c>
    </row>
    <row r="130" spans="2:4">
      <c r="B130" s="8" t="s">
        <v>93</v>
      </c>
      <c r="C130" s="12">
        <v>30479.860930806168</v>
      </c>
      <c r="D130" s="13">
        <v>2.0573372609308973E-3</v>
      </c>
    </row>
    <row r="131" spans="2:4">
      <c r="B131" s="9" t="s">
        <v>94</v>
      </c>
      <c r="C131" s="12">
        <v>25712.576095839275</v>
      </c>
      <c r="D131" s="13">
        <v>1.7355538792181782E-3</v>
      </c>
    </row>
    <row r="132" spans="2:4">
      <c r="B132" s="7" t="s">
        <v>95</v>
      </c>
      <c r="C132" s="12">
        <v>22287.382561942577</v>
      </c>
      <c r="D132" s="13">
        <v>1.504359311133288E-3</v>
      </c>
    </row>
    <row r="133" spans="2:4">
      <c r="B133" s="8" t="s">
        <v>96</v>
      </c>
      <c r="C133" s="12">
        <v>19135.282090460903</v>
      </c>
      <c r="D133" s="13">
        <v>1.2915980467397639E-3</v>
      </c>
    </row>
    <row r="134" spans="2:4">
      <c r="B134" s="8" t="s">
        <v>97</v>
      </c>
      <c r="C134" s="12">
        <v>16255.746187344073</v>
      </c>
      <c r="D134" s="13">
        <v>1.097234413614294E-3</v>
      </c>
    </row>
    <row r="135" spans="2:4">
      <c r="B135" s="9" t="s">
        <v>98</v>
      </c>
      <c r="C135" s="12">
        <v>29541.907990179185</v>
      </c>
      <c r="D135" s="13">
        <v>1.9940270792298629E-3</v>
      </c>
    </row>
    <row r="136" spans="2:4">
      <c r="B136" s="7" t="s">
        <v>99</v>
      </c>
      <c r="C136" s="12">
        <v>63819.822805697164</v>
      </c>
      <c r="D136" s="13">
        <v>4.3077263292715245E-3</v>
      </c>
    </row>
    <row r="137" spans="2:4">
      <c r="B137" s="8" t="s">
        <v>100</v>
      </c>
      <c r="C137" s="12">
        <v>13586.937460678571</v>
      </c>
      <c r="D137" s="13">
        <v>9.1709449604278489E-4</v>
      </c>
    </row>
    <row r="138" spans="2:4">
      <c r="B138" s="8" t="s">
        <v>101</v>
      </c>
      <c r="C138" s="12">
        <v>2620.8436186714107</v>
      </c>
      <c r="D138" s="13">
        <v>1.7690235673995406E-4</v>
      </c>
    </row>
    <row r="139" spans="2:4">
      <c r="B139" s="9" t="s">
        <v>102</v>
      </c>
      <c r="C139" s="12">
        <v>559.14477390421689</v>
      </c>
      <c r="D139" s="13">
        <v>3.7741293512440627E-5</v>
      </c>
    </row>
    <row r="140" spans="2:4">
      <c r="B140" s="10" t="s">
        <v>103</v>
      </c>
      <c r="C140" s="12">
        <v>144.36397279482722</v>
      </c>
      <c r="D140" s="13">
        <v>9.744315469189932E-6</v>
      </c>
    </row>
    <row r="141" spans="2:4">
      <c r="B141" s="8" t="s">
        <v>104</v>
      </c>
      <c r="C141" s="12">
        <v>14815199</v>
      </c>
      <c r="D141" s="13">
        <v>1</v>
      </c>
    </row>
    <row r="146" spans="1:1">
      <c r="A146" t="s">
        <v>3</v>
      </c>
    </row>
    <row r="147" spans="1:1">
      <c r="A147" t="s">
        <v>4</v>
      </c>
    </row>
    <row r="148" spans="1:1">
      <c r="A148" t="s">
        <v>5</v>
      </c>
    </row>
    <row r="149" spans="1:1">
      <c r="A149" t="s">
        <v>6</v>
      </c>
    </row>
    <row r="150" spans="1:1">
      <c r="A150" t="s">
        <v>7</v>
      </c>
    </row>
    <row r="151" spans="1:1">
      <c r="A151" t="s">
        <v>8</v>
      </c>
    </row>
    <row r="152" spans="1:1">
      <c r="A152" t="s">
        <v>9</v>
      </c>
    </row>
    <row r="153" spans="1:1">
      <c r="A153" t="s">
        <v>10</v>
      </c>
    </row>
    <row r="154" spans="1:1">
      <c r="A154" t="s">
        <v>11</v>
      </c>
    </row>
    <row r="155" spans="1:1">
      <c r="A155" t="s">
        <v>12</v>
      </c>
    </row>
    <row r="156" spans="1:1">
      <c r="A156" t="s">
        <v>13</v>
      </c>
    </row>
    <row r="157" spans="1:1">
      <c r="A157" t="s">
        <v>14</v>
      </c>
    </row>
    <row r="158" spans="1:1">
      <c r="A158" t="s">
        <v>15</v>
      </c>
    </row>
    <row r="159" spans="1:1">
      <c r="A159" t="s">
        <v>16</v>
      </c>
    </row>
    <row r="160" spans="1:1">
      <c r="A160" t="s">
        <v>17</v>
      </c>
    </row>
    <row r="161" spans="1:1">
      <c r="A161" t="s">
        <v>18</v>
      </c>
    </row>
    <row r="162" spans="1:1">
      <c r="A162" t="s">
        <v>19</v>
      </c>
    </row>
    <row r="163" spans="1:1">
      <c r="A163" t="s">
        <v>20</v>
      </c>
    </row>
    <row r="164" spans="1:1">
      <c r="A164" t="s">
        <v>21</v>
      </c>
    </row>
    <row r="165" spans="1:1">
      <c r="A165" t="s">
        <v>22</v>
      </c>
    </row>
    <row r="166" spans="1:1">
      <c r="A166" t="s">
        <v>23</v>
      </c>
    </row>
    <row r="167" spans="1:1">
      <c r="A167" t="s">
        <v>24</v>
      </c>
    </row>
    <row r="168" spans="1:1">
      <c r="A168" t="s">
        <v>25</v>
      </c>
    </row>
    <row r="169" spans="1:1">
      <c r="A169" t="s">
        <v>26</v>
      </c>
    </row>
    <row r="170" spans="1:1">
      <c r="A170" t="s">
        <v>27</v>
      </c>
    </row>
    <row r="171" spans="1:1">
      <c r="A171" t="s">
        <v>28</v>
      </c>
    </row>
    <row r="172" spans="1:1">
      <c r="A172" t="s">
        <v>29</v>
      </c>
    </row>
    <row r="173" spans="1:1">
      <c r="A173" t="s">
        <v>30</v>
      </c>
    </row>
    <row r="174" spans="1:1">
      <c r="A174" t="s">
        <v>31</v>
      </c>
    </row>
    <row r="175" spans="1:1">
      <c r="A175" t="s">
        <v>32</v>
      </c>
    </row>
    <row r="176" spans="1:1">
      <c r="A176" t="s">
        <v>33</v>
      </c>
    </row>
    <row r="177" spans="1:1">
      <c r="A177" t="s">
        <v>34</v>
      </c>
    </row>
    <row r="178" spans="1:1">
      <c r="A178" t="s">
        <v>35</v>
      </c>
    </row>
    <row r="179" spans="1:1">
      <c r="A179" t="s">
        <v>36</v>
      </c>
    </row>
    <row r="180" spans="1:1">
      <c r="A180" t="s">
        <v>37</v>
      </c>
    </row>
    <row r="181" spans="1:1">
      <c r="A181" t="s">
        <v>38</v>
      </c>
    </row>
    <row r="182" spans="1:1">
      <c r="A182" t="s">
        <v>39</v>
      </c>
    </row>
    <row r="183" spans="1:1">
      <c r="A183" t="s">
        <v>40</v>
      </c>
    </row>
    <row r="184" spans="1:1">
      <c r="A184" t="s">
        <v>41</v>
      </c>
    </row>
    <row r="185" spans="1:1">
      <c r="A185" t="s">
        <v>42</v>
      </c>
    </row>
    <row r="186" spans="1:1">
      <c r="A186" t="s">
        <v>43</v>
      </c>
    </row>
    <row r="187" spans="1:1">
      <c r="A187" t="s">
        <v>44</v>
      </c>
    </row>
    <row r="188" spans="1:1">
      <c r="A188" t="s">
        <v>45</v>
      </c>
    </row>
    <row r="189" spans="1:1">
      <c r="A189" t="s">
        <v>46</v>
      </c>
    </row>
    <row r="190" spans="1:1">
      <c r="A190" t="s">
        <v>47</v>
      </c>
    </row>
    <row r="191" spans="1:1">
      <c r="A191" t="s">
        <v>48</v>
      </c>
    </row>
    <row r="192" spans="1:1">
      <c r="A192" t="s">
        <v>49</v>
      </c>
    </row>
    <row r="193" spans="1:1">
      <c r="A193" t="s">
        <v>50</v>
      </c>
    </row>
    <row r="194" spans="1:1">
      <c r="A19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Discussion</vt:lpstr>
      <vt:lpstr>HO12358</vt:lpstr>
      <vt:lpstr>HO12358Values</vt:lpstr>
      <vt:lpstr>HO12358Resources</vt:lpstr>
      <vt:lpstr>HO12358Perils</vt:lpstr>
      <vt:lpstr>HO12358CAT</vt:lpstr>
      <vt:lpstr>DF</vt:lpstr>
      <vt:lpstr>DFValues</vt:lpstr>
      <vt:lpstr>DFResources</vt:lpstr>
      <vt:lpstr>DFPerils</vt:lpstr>
      <vt:lpstr>DFCAT</vt:lpstr>
      <vt:lpstr>HO46</vt:lpstr>
      <vt:lpstr>HO46Values</vt:lpstr>
      <vt:lpstr>HO46Resources</vt:lpstr>
      <vt:lpstr>HO46Perils</vt:lpstr>
      <vt:lpstr>HO46CAT</vt:lpstr>
      <vt:lpstr>Mobile+</vt:lpstr>
      <vt:lpstr>Mobile+Values</vt:lpstr>
      <vt:lpstr>Mobile+Resources</vt:lpstr>
      <vt:lpstr>Mobile+Perils</vt:lpstr>
      <vt:lpstr>Mobile+CAT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Schwartz</dc:creator>
  <cp:lastModifiedBy>Crews, Libby</cp:lastModifiedBy>
  <dcterms:created xsi:type="dcterms:W3CDTF">2023-09-18T20:04:15Z</dcterms:created>
  <dcterms:modified xsi:type="dcterms:W3CDTF">2024-05-29T18:53:16Z</dcterms:modified>
</cp:coreProperties>
</file>