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iconline.sharepoint.com/sites/NAICSupportStaffHub/Member Meetings/C CMTE/2024 Summer/CASTF/SDWG/"/>
    </mc:Choice>
  </mc:AlternateContent>
  <xr:revisionPtr revIDLastSave="0" documentId="8_{9404EB03-46D3-4B5C-AEC8-93FC0B03B293}" xr6:coauthVersionLast="47" xr6:coauthVersionMax="47" xr10:uidLastSave="{00000000-0000-0000-0000-000000000000}"/>
  <bookViews>
    <workbookView xWindow="-110" yWindow="-110" windowWidth="25180" windowHeight="16140" firstSheet="1" activeTab="1" xr2:uid="{7A1C2096-F139-480F-81D3-AFB891501C74}"/>
  </bookViews>
  <sheets>
    <sheet name="Acerno_Cache_XXXXX" sheetId="2" state="veryHidden" r:id="rId1"/>
    <sheet name="Discussion" sheetId="37" r:id="rId2"/>
    <sheet name="HO12358Averages" sheetId="3" r:id="rId3"/>
    <sheet name="HO12358Ranks" sheetId="38" r:id="rId4"/>
    <sheet name="HO12358Values" sheetId="30" r:id="rId5"/>
    <sheet name="HO12358Perils" sheetId="13" r:id="rId6"/>
    <sheet name="HO12358CAT" sheetId="26" r:id="rId7"/>
    <sheet name="DFAverages" sheetId="5" r:id="rId8"/>
    <sheet name="DFValues" sheetId="28" r:id="rId9"/>
    <sheet name="DFPerils" sheetId="20" r:id="rId10"/>
    <sheet name="DFCAT" sheetId="24" r:id="rId11"/>
    <sheet name="HO46Averages" sheetId="6" r:id="rId12"/>
    <sheet name="HO46Ranks" sheetId="40" r:id="rId13"/>
    <sheet name="HO46Perils" sheetId="21" r:id="rId14"/>
    <sheet name="HO46CAT" sheetId="25" r:id="rId15"/>
    <sheet name="MobileAverages" sheetId="33" r:id="rId16"/>
    <sheet name="MobileRanks" sheetId="41" r:id="rId17"/>
    <sheet name="MobilValues" sheetId="29" r:id="rId18"/>
    <sheet name="MobilePerils" sheetId="35" r:id="rId19"/>
    <sheet name="MobileCAT" sheetId="36" r:id="rId20"/>
  </sheets>
  <definedNames>
    <definedName name="_xlnm.Print_Area" localSheetId="1">Discussion!$A$1:$A$57</definedName>
    <definedName name="_xlnm.Print_Area" localSheetId="2">HO12358Averages!$A$1:$K$54</definedName>
    <definedName name="_xlnm.Print_Area" localSheetId="6">HO12358CAT!$A$1:$L$14</definedName>
    <definedName name="_xlnm.Print_Area" localSheetId="5">HO12358Perils!$A$1:$S$16</definedName>
    <definedName name="_xlnm.Print_Area" localSheetId="3">HO12358Ranks!$A$1:$K$54</definedName>
    <definedName name="_xlnm.Print_Area" localSheetId="4">HO12358Values!$A$1:$L$47</definedName>
    <definedName name="_xlnm.Print_Area" localSheetId="12">HO46Ranks!$A$1:$K$54</definedName>
    <definedName name="_xlnm.Print_Area" localSheetId="16">MobileRanks!$A$1:$K$54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41" l="1"/>
  <c r="F53" i="41"/>
  <c r="E53" i="41"/>
  <c r="D53" i="41"/>
  <c r="C53" i="41"/>
  <c r="B53" i="41"/>
  <c r="G52" i="41"/>
  <c r="F52" i="41"/>
  <c r="E52" i="41"/>
  <c r="D52" i="41"/>
  <c r="C52" i="41"/>
  <c r="B52" i="41"/>
  <c r="G51" i="41"/>
  <c r="F51" i="41"/>
  <c r="E51" i="41"/>
  <c r="D51" i="41"/>
  <c r="C51" i="41"/>
  <c r="B51" i="41"/>
  <c r="G50" i="41"/>
  <c r="F50" i="41"/>
  <c r="E50" i="41"/>
  <c r="D50" i="41"/>
  <c r="C50" i="41"/>
  <c r="B50" i="41"/>
  <c r="G49" i="41"/>
  <c r="F49" i="41"/>
  <c r="E49" i="41"/>
  <c r="D49" i="41"/>
  <c r="C49" i="41"/>
  <c r="B49" i="41"/>
  <c r="G48" i="41"/>
  <c r="F48" i="41"/>
  <c r="E48" i="41"/>
  <c r="D48" i="41"/>
  <c r="C48" i="41"/>
  <c r="B48" i="41"/>
  <c r="G47" i="41"/>
  <c r="F47" i="41"/>
  <c r="E47" i="41"/>
  <c r="D47" i="41"/>
  <c r="C47" i="41"/>
  <c r="B47" i="41"/>
  <c r="G46" i="41"/>
  <c r="F46" i="41"/>
  <c r="E46" i="41"/>
  <c r="D46" i="41"/>
  <c r="C46" i="41"/>
  <c r="B46" i="41"/>
  <c r="G45" i="41"/>
  <c r="F45" i="41"/>
  <c r="E45" i="41"/>
  <c r="D45" i="41"/>
  <c r="C45" i="41"/>
  <c r="B45" i="41"/>
  <c r="G44" i="41"/>
  <c r="F44" i="41"/>
  <c r="E44" i="41"/>
  <c r="D44" i="41"/>
  <c r="C44" i="41"/>
  <c r="B44" i="41"/>
  <c r="G43" i="41"/>
  <c r="F43" i="41"/>
  <c r="E43" i="41"/>
  <c r="D43" i="41"/>
  <c r="C43" i="41"/>
  <c r="B43" i="41"/>
  <c r="G42" i="41"/>
  <c r="F42" i="41"/>
  <c r="E42" i="41"/>
  <c r="D42" i="41"/>
  <c r="C42" i="41"/>
  <c r="B42" i="41"/>
  <c r="G41" i="41"/>
  <c r="F41" i="41"/>
  <c r="E41" i="41"/>
  <c r="D41" i="41"/>
  <c r="C41" i="41"/>
  <c r="B41" i="41"/>
  <c r="G40" i="41"/>
  <c r="F40" i="41"/>
  <c r="E40" i="41"/>
  <c r="D40" i="41"/>
  <c r="C40" i="41"/>
  <c r="B40" i="41"/>
  <c r="G39" i="41"/>
  <c r="F39" i="41"/>
  <c r="E39" i="41"/>
  <c r="D39" i="41"/>
  <c r="C39" i="41"/>
  <c r="B39" i="41"/>
  <c r="G38" i="41"/>
  <c r="F38" i="41"/>
  <c r="E38" i="41"/>
  <c r="D38" i="41"/>
  <c r="C38" i="41"/>
  <c r="B38" i="41"/>
  <c r="G37" i="41"/>
  <c r="F37" i="41"/>
  <c r="E37" i="41"/>
  <c r="D37" i="41"/>
  <c r="C37" i="41"/>
  <c r="B37" i="41"/>
  <c r="G36" i="41"/>
  <c r="F36" i="41"/>
  <c r="E36" i="41"/>
  <c r="D36" i="41"/>
  <c r="C36" i="41"/>
  <c r="B36" i="41"/>
  <c r="G35" i="41"/>
  <c r="F35" i="41"/>
  <c r="E35" i="41"/>
  <c r="D35" i="41"/>
  <c r="C35" i="41"/>
  <c r="B35" i="41"/>
  <c r="G34" i="41"/>
  <c r="F34" i="41"/>
  <c r="E34" i="41"/>
  <c r="D34" i="41"/>
  <c r="C34" i="41"/>
  <c r="B34" i="41"/>
  <c r="G33" i="41"/>
  <c r="F33" i="41"/>
  <c r="E33" i="41"/>
  <c r="D33" i="41"/>
  <c r="C33" i="41"/>
  <c r="B33" i="41"/>
  <c r="G32" i="41"/>
  <c r="F32" i="41"/>
  <c r="E32" i="41"/>
  <c r="D32" i="41"/>
  <c r="C32" i="41"/>
  <c r="B32" i="41"/>
  <c r="G31" i="41"/>
  <c r="F31" i="41"/>
  <c r="E31" i="41"/>
  <c r="D31" i="41"/>
  <c r="C31" i="41"/>
  <c r="B31" i="41"/>
  <c r="G30" i="41"/>
  <c r="F30" i="41"/>
  <c r="E30" i="41"/>
  <c r="D30" i="41"/>
  <c r="C30" i="41"/>
  <c r="B30" i="41"/>
  <c r="G29" i="41"/>
  <c r="F29" i="41"/>
  <c r="E29" i="41"/>
  <c r="D29" i="41"/>
  <c r="C29" i="41"/>
  <c r="B29" i="41"/>
  <c r="G28" i="41"/>
  <c r="F28" i="41"/>
  <c r="E28" i="41"/>
  <c r="D28" i="41"/>
  <c r="C28" i="41"/>
  <c r="B28" i="41"/>
  <c r="G27" i="41"/>
  <c r="F27" i="41"/>
  <c r="E27" i="41"/>
  <c r="D27" i="41"/>
  <c r="C27" i="41"/>
  <c r="B27" i="41"/>
  <c r="G26" i="41"/>
  <c r="F26" i="41"/>
  <c r="E26" i="41"/>
  <c r="D26" i="41"/>
  <c r="C26" i="41"/>
  <c r="B26" i="41"/>
  <c r="G25" i="41"/>
  <c r="F25" i="41"/>
  <c r="E25" i="41"/>
  <c r="D25" i="41"/>
  <c r="C25" i="41"/>
  <c r="B25" i="41"/>
  <c r="G24" i="41"/>
  <c r="F24" i="41"/>
  <c r="E24" i="41"/>
  <c r="D24" i="41"/>
  <c r="C24" i="41"/>
  <c r="B24" i="41"/>
  <c r="G23" i="41"/>
  <c r="F23" i="41"/>
  <c r="E23" i="41"/>
  <c r="D23" i="41"/>
  <c r="C23" i="41"/>
  <c r="B23" i="41"/>
  <c r="G22" i="41"/>
  <c r="F22" i="41"/>
  <c r="E22" i="41"/>
  <c r="D22" i="41"/>
  <c r="C22" i="41"/>
  <c r="B22" i="41"/>
  <c r="G21" i="41"/>
  <c r="F21" i="41"/>
  <c r="E21" i="41"/>
  <c r="D21" i="41"/>
  <c r="C21" i="41"/>
  <c r="B21" i="41"/>
  <c r="G20" i="41"/>
  <c r="F20" i="41"/>
  <c r="E20" i="41"/>
  <c r="D20" i="41"/>
  <c r="C20" i="41"/>
  <c r="B20" i="41"/>
  <c r="G19" i="41"/>
  <c r="F19" i="41"/>
  <c r="E19" i="41"/>
  <c r="D19" i="41"/>
  <c r="C19" i="41"/>
  <c r="B19" i="41"/>
  <c r="G18" i="41"/>
  <c r="F18" i="41"/>
  <c r="E18" i="41"/>
  <c r="D18" i="41"/>
  <c r="C18" i="41"/>
  <c r="B18" i="41"/>
  <c r="G17" i="41"/>
  <c r="F17" i="41"/>
  <c r="E17" i="41"/>
  <c r="D17" i="41"/>
  <c r="C17" i="41"/>
  <c r="B17" i="41"/>
  <c r="G16" i="41"/>
  <c r="F16" i="41"/>
  <c r="E16" i="41"/>
  <c r="D16" i="41"/>
  <c r="C16" i="41"/>
  <c r="B16" i="41"/>
  <c r="G15" i="41"/>
  <c r="F15" i="41"/>
  <c r="E15" i="41"/>
  <c r="D15" i="41"/>
  <c r="C15" i="41"/>
  <c r="B15" i="41"/>
  <c r="G14" i="41"/>
  <c r="F14" i="41"/>
  <c r="E14" i="41"/>
  <c r="D14" i="41"/>
  <c r="C14" i="41"/>
  <c r="B14" i="41"/>
  <c r="G13" i="41"/>
  <c r="F13" i="41"/>
  <c r="E13" i="41"/>
  <c r="D13" i="41"/>
  <c r="C13" i="41"/>
  <c r="B13" i="41"/>
  <c r="G12" i="41"/>
  <c r="F12" i="41"/>
  <c r="E12" i="41"/>
  <c r="D12" i="41"/>
  <c r="C12" i="41"/>
  <c r="B12" i="41"/>
  <c r="G11" i="41"/>
  <c r="F11" i="41"/>
  <c r="E11" i="41"/>
  <c r="D11" i="41"/>
  <c r="C11" i="41"/>
  <c r="B11" i="41"/>
  <c r="G10" i="41"/>
  <c r="F10" i="41"/>
  <c r="E10" i="41"/>
  <c r="D10" i="41"/>
  <c r="C10" i="41"/>
  <c r="B10" i="41"/>
  <c r="G9" i="41"/>
  <c r="F9" i="41"/>
  <c r="E9" i="41"/>
  <c r="D9" i="41"/>
  <c r="C9" i="41"/>
  <c r="B9" i="41"/>
  <c r="G8" i="41"/>
  <c r="F8" i="41"/>
  <c r="E8" i="41"/>
  <c r="D8" i="41"/>
  <c r="C8" i="41"/>
  <c r="B8" i="41"/>
  <c r="G7" i="41"/>
  <c r="F7" i="41"/>
  <c r="E7" i="41"/>
  <c r="D7" i="41"/>
  <c r="C7" i="41"/>
  <c r="B7" i="41"/>
  <c r="G6" i="41"/>
  <c r="F6" i="41"/>
  <c r="E6" i="41"/>
  <c r="D6" i="41"/>
  <c r="C6" i="41"/>
  <c r="B6" i="41"/>
  <c r="G5" i="41"/>
  <c r="F5" i="41"/>
  <c r="E5" i="41"/>
  <c r="D5" i="41"/>
  <c r="C5" i="41"/>
  <c r="B5" i="41"/>
  <c r="G4" i="41"/>
  <c r="F4" i="41"/>
  <c r="E4" i="41"/>
  <c r="D4" i="41"/>
  <c r="C4" i="41"/>
  <c r="B4" i="41"/>
  <c r="G3" i="41"/>
  <c r="L56" i="33"/>
  <c r="L55" i="33"/>
  <c r="L54" i="33"/>
  <c r="L53" i="33"/>
  <c r="L52" i="33"/>
  <c r="L51" i="33"/>
  <c r="L50" i="33"/>
  <c r="L49" i="33"/>
  <c r="L48" i="33"/>
  <c r="L47" i="33"/>
  <c r="L46" i="33"/>
  <c r="L45" i="33"/>
  <c r="L44" i="33"/>
  <c r="L43" i="33"/>
  <c r="L42" i="33"/>
  <c r="L41" i="33"/>
  <c r="L40" i="33"/>
  <c r="L39" i="33"/>
  <c r="L38" i="33"/>
  <c r="L37" i="33"/>
  <c r="L36" i="33"/>
  <c r="L35" i="33"/>
  <c r="L34" i="33"/>
  <c r="L33" i="33"/>
  <c r="L32" i="33"/>
  <c r="L31" i="33"/>
  <c r="L30" i="33"/>
  <c r="L29" i="33"/>
  <c r="L28" i="33"/>
  <c r="L27" i="33"/>
  <c r="L26" i="33"/>
  <c r="L25" i="33"/>
  <c r="L24" i="33"/>
  <c r="L23" i="33"/>
  <c r="L22" i="33"/>
  <c r="L21" i="33"/>
  <c r="L20" i="33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L5" i="33"/>
  <c r="M4" i="33"/>
  <c r="N4" i="33" s="1"/>
  <c r="O4" i="33" s="1"/>
  <c r="P4" i="33" s="1"/>
  <c r="F3" i="41"/>
  <c r="E3" i="41"/>
  <c r="D3" i="41"/>
  <c r="C3" i="41"/>
  <c r="B3" i="41"/>
  <c r="H2" i="41"/>
  <c r="I2" i="41" s="1"/>
  <c r="J2" i="41" s="1"/>
  <c r="K2" i="41" s="1"/>
  <c r="C2" i="41"/>
  <c r="D2" i="41" s="1"/>
  <c r="E2" i="41" s="1"/>
  <c r="F2" i="41" s="1"/>
  <c r="F12" i="29"/>
  <c r="F11" i="29"/>
  <c r="F10" i="29"/>
  <c r="F9" i="29"/>
  <c r="F8" i="29"/>
  <c r="F7" i="29"/>
  <c r="F6" i="29"/>
  <c r="F5" i="29"/>
  <c r="F4" i="29"/>
  <c r="F3" i="29"/>
  <c r="E13" i="29"/>
  <c r="C13" i="29"/>
  <c r="D12" i="29" s="1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5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G4" i="40"/>
  <c r="G3" i="40"/>
  <c r="F53" i="40"/>
  <c r="E53" i="40"/>
  <c r="D53" i="40"/>
  <c r="C53" i="40"/>
  <c r="B53" i="40"/>
  <c r="F52" i="40"/>
  <c r="E52" i="40"/>
  <c r="D52" i="40"/>
  <c r="C52" i="40"/>
  <c r="B52" i="40"/>
  <c r="F51" i="40"/>
  <c r="E51" i="40"/>
  <c r="D51" i="40"/>
  <c r="C51" i="40"/>
  <c r="B51" i="40"/>
  <c r="F50" i="40"/>
  <c r="E50" i="40"/>
  <c r="D50" i="40"/>
  <c r="C50" i="40"/>
  <c r="B50" i="40"/>
  <c r="F49" i="40"/>
  <c r="E49" i="40"/>
  <c r="D49" i="40"/>
  <c r="C49" i="40"/>
  <c r="B49" i="40"/>
  <c r="F48" i="40"/>
  <c r="E48" i="40"/>
  <c r="D48" i="40"/>
  <c r="C48" i="40"/>
  <c r="B48" i="40"/>
  <c r="F47" i="40"/>
  <c r="E47" i="40"/>
  <c r="D47" i="40"/>
  <c r="C47" i="40"/>
  <c r="B47" i="40"/>
  <c r="F46" i="40"/>
  <c r="E46" i="40"/>
  <c r="D46" i="40"/>
  <c r="C46" i="40"/>
  <c r="B46" i="40"/>
  <c r="F45" i="40"/>
  <c r="E45" i="40"/>
  <c r="D45" i="40"/>
  <c r="C45" i="40"/>
  <c r="B45" i="40"/>
  <c r="F44" i="40"/>
  <c r="E44" i="40"/>
  <c r="D44" i="40"/>
  <c r="C44" i="40"/>
  <c r="B44" i="40"/>
  <c r="F43" i="40"/>
  <c r="E43" i="40"/>
  <c r="D43" i="40"/>
  <c r="C43" i="40"/>
  <c r="B43" i="40"/>
  <c r="F42" i="40"/>
  <c r="E42" i="40"/>
  <c r="D42" i="40"/>
  <c r="C42" i="40"/>
  <c r="B42" i="40"/>
  <c r="F41" i="40"/>
  <c r="E41" i="40"/>
  <c r="D41" i="40"/>
  <c r="C41" i="40"/>
  <c r="B41" i="40"/>
  <c r="F40" i="40"/>
  <c r="E40" i="40"/>
  <c r="D40" i="40"/>
  <c r="C40" i="40"/>
  <c r="B40" i="40"/>
  <c r="F39" i="40"/>
  <c r="E39" i="40"/>
  <c r="D39" i="40"/>
  <c r="C39" i="40"/>
  <c r="B39" i="40"/>
  <c r="F38" i="40"/>
  <c r="E38" i="40"/>
  <c r="D38" i="40"/>
  <c r="C38" i="40"/>
  <c r="B38" i="40"/>
  <c r="F37" i="40"/>
  <c r="E37" i="40"/>
  <c r="D37" i="40"/>
  <c r="C37" i="40"/>
  <c r="B37" i="40"/>
  <c r="F36" i="40"/>
  <c r="E36" i="40"/>
  <c r="D36" i="40"/>
  <c r="C36" i="40"/>
  <c r="B36" i="40"/>
  <c r="F35" i="40"/>
  <c r="E35" i="40"/>
  <c r="D35" i="40"/>
  <c r="C35" i="40"/>
  <c r="B35" i="40"/>
  <c r="F34" i="40"/>
  <c r="E34" i="40"/>
  <c r="D34" i="40"/>
  <c r="C34" i="40"/>
  <c r="B34" i="40"/>
  <c r="F33" i="40"/>
  <c r="E33" i="40"/>
  <c r="D33" i="40"/>
  <c r="C33" i="40"/>
  <c r="B33" i="40"/>
  <c r="F32" i="40"/>
  <c r="E32" i="40"/>
  <c r="D32" i="40"/>
  <c r="C32" i="40"/>
  <c r="B32" i="40"/>
  <c r="F31" i="40"/>
  <c r="E31" i="40"/>
  <c r="D31" i="40"/>
  <c r="C31" i="40"/>
  <c r="B31" i="40"/>
  <c r="F30" i="40"/>
  <c r="E30" i="40"/>
  <c r="D30" i="40"/>
  <c r="C30" i="40"/>
  <c r="B30" i="40"/>
  <c r="F29" i="40"/>
  <c r="E29" i="40"/>
  <c r="D29" i="40"/>
  <c r="C29" i="40"/>
  <c r="B29" i="40"/>
  <c r="F28" i="40"/>
  <c r="E28" i="40"/>
  <c r="D28" i="40"/>
  <c r="C28" i="40"/>
  <c r="B28" i="40"/>
  <c r="F27" i="40"/>
  <c r="E27" i="40"/>
  <c r="D27" i="40"/>
  <c r="C27" i="40"/>
  <c r="B27" i="40"/>
  <c r="F26" i="40"/>
  <c r="E26" i="40"/>
  <c r="D26" i="40"/>
  <c r="C26" i="40"/>
  <c r="B26" i="40"/>
  <c r="F25" i="40"/>
  <c r="E25" i="40"/>
  <c r="D25" i="40"/>
  <c r="C25" i="40"/>
  <c r="B25" i="40"/>
  <c r="F24" i="40"/>
  <c r="E24" i="40"/>
  <c r="D24" i="40"/>
  <c r="C24" i="40"/>
  <c r="B24" i="40"/>
  <c r="F23" i="40"/>
  <c r="E23" i="40"/>
  <c r="D23" i="40"/>
  <c r="C23" i="40"/>
  <c r="B23" i="40"/>
  <c r="F22" i="40"/>
  <c r="E22" i="40"/>
  <c r="D22" i="40"/>
  <c r="C22" i="40"/>
  <c r="B22" i="40"/>
  <c r="F21" i="40"/>
  <c r="E21" i="40"/>
  <c r="D21" i="40"/>
  <c r="C21" i="40"/>
  <c r="B21" i="40"/>
  <c r="F20" i="40"/>
  <c r="E20" i="40"/>
  <c r="D20" i="40"/>
  <c r="C20" i="40"/>
  <c r="B20" i="40"/>
  <c r="F19" i="40"/>
  <c r="E19" i="40"/>
  <c r="D19" i="40"/>
  <c r="C19" i="40"/>
  <c r="B19" i="40"/>
  <c r="F18" i="40"/>
  <c r="E18" i="40"/>
  <c r="D18" i="40"/>
  <c r="C18" i="40"/>
  <c r="B18" i="40"/>
  <c r="F17" i="40"/>
  <c r="E17" i="40"/>
  <c r="D17" i="40"/>
  <c r="C17" i="40"/>
  <c r="B17" i="40"/>
  <c r="F16" i="40"/>
  <c r="E16" i="40"/>
  <c r="D16" i="40"/>
  <c r="C16" i="40"/>
  <c r="B16" i="40"/>
  <c r="F15" i="40"/>
  <c r="E15" i="40"/>
  <c r="D15" i="40"/>
  <c r="C15" i="40"/>
  <c r="B15" i="40"/>
  <c r="F14" i="40"/>
  <c r="E14" i="40"/>
  <c r="D14" i="40"/>
  <c r="C14" i="40"/>
  <c r="B14" i="40"/>
  <c r="F13" i="40"/>
  <c r="E13" i="40"/>
  <c r="D13" i="40"/>
  <c r="C13" i="40"/>
  <c r="B13" i="40"/>
  <c r="F12" i="40"/>
  <c r="E12" i="40"/>
  <c r="D12" i="40"/>
  <c r="C12" i="40"/>
  <c r="B12" i="40"/>
  <c r="F11" i="40"/>
  <c r="E11" i="40"/>
  <c r="D11" i="40"/>
  <c r="C11" i="40"/>
  <c r="B11" i="40"/>
  <c r="F10" i="40"/>
  <c r="E10" i="40"/>
  <c r="D10" i="40"/>
  <c r="C10" i="40"/>
  <c r="B10" i="40"/>
  <c r="F9" i="40"/>
  <c r="E9" i="40"/>
  <c r="D9" i="40"/>
  <c r="C9" i="40"/>
  <c r="B9" i="40"/>
  <c r="F8" i="40"/>
  <c r="E8" i="40"/>
  <c r="D8" i="40"/>
  <c r="C8" i="40"/>
  <c r="B8" i="40"/>
  <c r="F7" i="40"/>
  <c r="E7" i="40"/>
  <c r="D7" i="40"/>
  <c r="C7" i="40"/>
  <c r="B7" i="40"/>
  <c r="F6" i="40"/>
  <c r="E6" i="40"/>
  <c r="D6" i="40"/>
  <c r="C6" i="40"/>
  <c r="B6" i="40"/>
  <c r="F5" i="40"/>
  <c r="E5" i="40"/>
  <c r="D5" i="40"/>
  <c r="C5" i="40"/>
  <c r="B5" i="40"/>
  <c r="F4" i="40"/>
  <c r="E4" i="40"/>
  <c r="D4" i="40"/>
  <c r="C4" i="40"/>
  <c r="B4" i="40"/>
  <c r="F3" i="40"/>
  <c r="E3" i="40"/>
  <c r="D3" i="40"/>
  <c r="C3" i="40"/>
  <c r="B3" i="40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M2" i="6"/>
  <c r="N2" i="6" s="1"/>
  <c r="O2" i="6" s="1"/>
  <c r="P2" i="6" s="1"/>
  <c r="H2" i="40"/>
  <c r="I2" i="40" s="1"/>
  <c r="J2" i="40" s="1"/>
  <c r="K2" i="40" s="1"/>
  <c r="F2" i="40"/>
  <c r="E2" i="40"/>
  <c r="D2" i="40"/>
  <c r="C2" i="40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3" i="5"/>
  <c r="N2" i="5"/>
  <c r="O2" i="5" s="1"/>
  <c r="P2" i="5" s="1"/>
  <c r="M2" i="5"/>
  <c r="G53" i="38"/>
  <c r="G52" i="38"/>
  <c r="G51" i="38"/>
  <c r="G50" i="38"/>
  <c r="G49" i="38"/>
  <c r="G48" i="38"/>
  <c r="G47" i="38"/>
  <c r="G46" i="38"/>
  <c r="G45" i="38"/>
  <c r="G44" i="38"/>
  <c r="G43" i="38"/>
  <c r="G42" i="38"/>
  <c r="G41" i="38"/>
  <c r="G40" i="38"/>
  <c r="G39" i="38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G6" i="38"/>
  <c r="G5" i="38"/>
  <c r="G4" i="38"/>
  <c r="G3" i="38"/>
  <c r="F53" i="38"/>
  <c r="E53" i="38"/>
  <c r="D53" i="38"/>
  <c r="C53" i="38"/>
  <c r="F52" i="38"/>
  <c r="E52" i="38"/>
  <c r="D52" i="38"/>
  <c r="C52" i="38"/>
  <c r="F51" i="38"/>
  <c r="E51" i="38"/>
  <c r="D51" i="38"/>
  <c r="C51" i="38"/>
  <c r="F50" i="38"/>
  <c r="E50" i="38"/>
  <c r="D50" i="38"/>
  <c r="C50" i="38"/>
  <c r="F49" i="38"/>
  <c r="E49" i="38"/>
  <c r="D49" i="38"/>
  <c r="C49" i="38"/>
  <c r="F48" i="38"/>
  <c r="E48" i="38"/>
  <c r="D48" i="38"/>
  <c r="C48" i="38"/>
  <c r="F47" i="38"/>
  <c r="E47" i="38"/>
  <c r="D47" i="38"/>
  <c r="C47" i="38"/>
  <c r="F46" i="38"/>
  <c r="E46" i="38"/>
  <c r="D46" i="38"/>
  <c r="C46" i="38"/>
  <c r="F45" i="38"/>
  <c r="E45" i="38"/>
  <c r="D45" i="38"/>
  <c r="C45" i="38"/>
  <c r="F44" i="38"/>
  <c r="E44" i="38"/>
  <c r="D44" i="38"/>
  <c r="C44" i="38"/>
  <c r="F43" i="38"/>
  <c r="E43" i="38"/>
  <c r="D43" i="38"/>
  <c r="C43" i="38"/>
  <c r="F42" i="38"/>
  <c r="E42" i="38"/>
  <c r="D42" i="38"/>
  <c r="C42" i="38"/>
  <c r="F41" i="38"/>
  <c r="E41" i="38"/>
  <c r="D41" i="38"/>
  <c r="C41" i="38"/>
  <c r="F40" i="38"/>
  <c r="E40" i="38"/>
  <c r="D40" i="38"/>
  <c r="C40" i="38"/>
  <c r="F39" i="38"/>
  <c r="E39" i="38"/>
  <c r="D39" i="38"/>
  <c r="C39" i="38"/>
  <c r="F38" i="38"/>
  <c r="E38" i="38"/>
  <c r="D38" i="38"/>
  <c r="C38" i="38"/>
  <c r="F37" i="38"/>
  <c r="E37" i="38"/>
  <c r="D37" i="38"/>
  <c r="C37" i="38"/>
  <c r="F36" i="38"/>
  <c r="E36" i="38"/>
  <c r="D36" i="38"/>
  <c r="C36" i="38"/>
  <c r="F35" i="38"/>
  <c r="E35" i="38"/>
  <c r="D35" i="38"/>
  <c r="C35" i="38"/>
  <c r="F34" i="38"/>
  <c r="E34" i="38"/>
  <c r="D34" i="38"/>
  <c r="C34" i="38"/>
  <c r="F33" i="38"/>
  <c r="E33" i="38"/>
  <c r="D33" i="38"/>
  <c r="C33" i="38"/>
  <c r="F32" i="38"/>
  <c r="E32" i="38"/>
  <c r="D32" i="38"/>
  <c r="C32" i="38"/>
  <c r="F31" i="38"/>
  <c r="E31" i="38"/>
  <c r="D31" i="38"/>
  <c r="C31" i="38"/>
  <c r="F30" i="38"/>
  <c r="E30" i="38"/>
  <c r="D30" i="38"/>
  <c r="C30" i="38"/>
  <c r="F29" i="38"/>
  <c r="E29" i="38"/>
  <c r="D29" i="38"/>
  <c r="C29" i="38"/>
  <c r="F28" i="38"/>
  <c r="E28" i="38"/>
  <c r="D28" i="38"/>
  <c r="C28" i="38"/>
  <c r="F27" i="38"/>
  <c r="E27" i="38"/>
  <c r="D27" i="38"/>
  <c r="C27" i="38"/>
  <c r="F26" i="38"/>
  <c r="E26" i="38"/>
  <c r="D26" i="38"/>
  <c r="C26" i="38"/>
  <c r="F25" i="38"/>
  <c r="E25" i="38"/>
  <c r="D25" i="38"/>
  <c r="C25" i="38"/>
  <c r="F24" i="38"/>
  <c r="E24" i="38"/>
  <c r="D24" i="38"/>
  <c r="C24" i="38"/>
  <c r="F23" i="38"/>
  <c r="E23" i="38"/>
  <c r="D23" i="38"/>
  <c r="C23" i="38"/>
  <c r="F22" i="38"/>
  <c r="E22" i="38"/>
  <c r="D22" i="38"/>
  <c r="C22" i="38"/>
  <c r="F21" i="38"/>
  <c r="E21" i="38"/>
  <c r="D21" i="38"/>
  <c r="C21" i="38"/>
  <c r="F20" i="38"/>
  <c r="E20" i="38"/>
  <c r="D20" i="38"/>
  <c r="C20" i="38"/>
  <c r="F19" i="38"/>
  <c r="E19" i="38"/>
  <c r="D19" i="38"/>
  <c r="C19" i="38"/>
  <c r="F18" i="38"/>
  <c r="E18" i="38"/>
  <c r="D18" i="38"/>
  <c r="C18" i="38"/>
  <c r="F17" i="38"/>
  <c r="E17" i="38"/>
  <c r="D17" i="38"/>
  <c r="C17" i="38"/>
  <c r="F16" i="38"/>
  <c r="E16" i="38"/>
  <c r="D16" i="38"/>
  <c r="C16" i="38"/>
  <c r="F15" i="38"/>
  <c r="E15" i="38"/>
  <c r="D15" i="38"/>
  <c r="C15" i="38"/>
  <c r="F14" i="38"/>
  <c r="E14" i="38"/>
  <c r="D14" i="38"/>
  <c r="C14" i="38"/>
  <c r="F13" i="38"/>
  <c r="E13" i="38"/>
  <c r="D13" i="38"/>
  <c r="C13" i="38"/>
  <c r="F12" i="38"/>
  <c r="E12" i="38"/>
  <c r="D12" i="38"/>
  <c r="C12" i="38"/>
  <c r="F11" i="38"/>
  <c r="E11" i="38"/>
  <c r="D11" i="38"/>
  <c r="C11" i="38"/>
  <c r="F10" i="38"/>
  <c r="E10" i="38"/>
  <c r="D10" i="38"/>
  <c r="C10" i="38"/>
  <c r="F9" i="38"/>
  <c r="E9" i="38"/>
  <c r="D9" i="38"/>
  <c r="C9" i="38"/>
  <c r="F8" i="38"/>
  <c r="E8" i="38"/>
  <c r="D8" i="38"/>
  <c r="C8" i="38"/>
  <c r="F7" i="38"/>
  <c r="E7" i="38"/>
  <c r="D7" i="38"/>
  <c r="C7" i="38"/>
  <c r="F6" i="38"/>
  <c r="E6" i="38"/>
  <c r="D6" i="38"/>
  <c r="C6" i="38"/>
  <c r="F5" i="38"/>
  <c r="E5" i="38"/>
  <c r="D5" i="38"/>
  <c r="C5" i="38"/>
  <c r="F4" i="38"/>
  <c r="E4" i="38"/>
  <c r="D4" i="38"/>
  <c r="C4" i="38"/>
  <c r="F3" i="38"/>
  <c r="E3" i="38"/>
  <c r="D3" i="38"/>
  <c r="C3" i="38"/>
  <c r="B53" i="38"/>
  <c r="B52" i="38"/>
  <c r="B51" i="38"/>
  <c r="B50" i="38"/>
  <c r="B49" i="38"/>
  <c r="B48" i="38"/>
  <c r="B47" i="38"/>
  <c r="B46" i="38"/>
  <c r="B45" i="38"/>
  <c r="B44" i="38"/>
  <c r="B43" i="38"/>
  <c r="B42" i="38"/>
  <c r="B41" i="38"/>
  <c r="B40" i="38"/>
  <c r="B39" i="38"/>
  <c r="B38" i="38"/>
  <c r="B37" i="38"/>
  <c r="B36" i="38"/>
  <c r="B35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B8" i="38"/>
  <c r="B7" i="38"/>
  <c r="B6" i="38"/>
  <c r="B5" i="38"/>
  <c r="B4" i="38"/>
  <c r="B3" i="38"/>
  <c r="H2" i="38"/>
  <c r="I2" i="38" s="1"/>
  <c r="J2" i="38" s="1"/>
  <c r="K2" i="38" s="1"/>
  <c r="D2" i="38"/>
  <c r="E2" i="38" s="1"/>
  <c r="F2" i="38" s="1"/>
  <c r="C2" i="38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M2" i="3"/>
  <c r="N2" i="3" s="1"/>
  <c r="O2" i="3" s="1"/>
  <c r="P2" i="3" s="1"/>
  <c r="B33" i="36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19" i="36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6" i="36"/>
  <c r="B7" i="36" s="1"/>
  <c r="B8" i="36" s="1"/>
  <c r="B9" i="36" s="1"/>
  <c r="B10" i="36" s="1"/>
  <c r="B11" i="36" s="1"/>
  <c r="B12" i="36" s="1"/>
  <c r="B13" i="36" s="1"/>
  <c r="B14" i="36" s="1"/>
  <c r="B15" i="36" s="1"/>
  <c r="B5" i="36"/>
  <c r="B34" i="35"/>
  <c r="B35" i="35" s="1"/>
  <c r="B36" i="35" s="1"/>
  <c r="B37" i="35" s="1"/>
  <c r="B38" i="35" s="1"/>
  <c r="B39" i="35" s="1"/>
  <c r="B40" i="35" s="1"/>
  <c r="B41" i="35" s="1"/>
  <c r="B42" i="35" s="1"/>
  <c r="B43" i="35" s="1"/>
  <c r="B44" i="35" s="1"/>
  <c r="B20" i="35"/>
  <c r="B21" i="35" s="1"/>
  <c r="B22" i="35" s="1"/>
  <c r="B23" i="35" s="1"/>
  <c r="B24" i="35" s="1"/>
  <c r="B25" i="35" s="1"/>
  <c r="B26" i="35" s="1"/>
  <c r="B27" i="35" s="1"/>
  <c r="B28" i="35" s="1"/>
  <c r="B29" i="35" s="1"/>
  <c r="B30" i="35" s="1"/>
  <c r="B6" i="35"/>
  <c r="B7" i="35" s="1"/>
  <c r="B8" i="35" s="1"/>
  <c r="B9" i="35" s="1"/>
  <c r="B10" i="35" s="1"/>
  <c r="B11" i="35" s="1"/>
  <c r="B12" i="35" s="1"/>
  <c r="B13" i="35" s="1"/>
  <c r="B14" i="35" s="1"/>
  <c r="B15" i="35" s="1"/>
  <c r="B16" i="35" s="1"/>
  <c r="K56" i="33"/>
  <c r="P56" i="33" s="1"/>
  <c r="J56" i="33"/>
  <c r="O56" i="33" s="1"/>
  <c r="I56" i="33"/>
  <c r="N56" i="33" s="1"/>
  <c r="H56" i="33"/>
  <c r="M56" i="33" s="1"/>
  <c r="K55" i="33"/>
  <c r="P55" i="33" s="1"/>
  <c r="J55" i="33"/>
  <c r="O55" i="33" s="1"/>
  <c r="I55" i="33"/>
  <c r="N55" i="33" s="1"/>
  <c r="H55" i="33"/>
  <c r="M55" i="33" s="1"/>
  <c r="K54" i="33"/>
  <c r="P54" i="33" s="1"/>
  <c r="J54" i="33"/>
  <c r="O54" i="33" s="1"/>
  <c r="I54" i="33"/>
  <c r="N54" i="33" s="1"/>
  <c r="H54" i="33"/>
  <c r="M54" i="33" s="1"/>
  <c r="K53" i="33"/>
  <c r="P53" i="33" s="1"/>
  <c r="J53" i="33"/>
  <c r="O53" i="33" s="1"/>
  <c r="I53" i="33"/>
  <c r="N53" i="33" s="1"/>
  <c r="H53" i="33"/>
  <c r="M53" i="33" s="1"/>
  <c r="K52" i="33"/>
  <c r="P52" i="33" s="1"/>
  <c r="J52" i="33"/>
  <c r="O52" i="33" s="1"/>
  <c r="I52" i="33"/>
  <c r="N52" i="33" s="1"/>
  <c r="H52" i="33"/>
  <c r="M52" i="33" s="1"/>
  <c r="K51" i="33"/>
  <c r="P51" i="33" s="1"/>
  <c r="J51" i="33"/>
  <c r="O51" i="33" s="1"/>
  <c r="I51" i="33"/>
  <c r="N51" i="33" s="1"/>
  <c r="H51" i="33"/>
  <c r="M51" i="33" s="1"/>
  <c r="K50" i="33"/>
  <c r="P50" i="33" s="1"/>
  <c r="J50" i="33"/>
  <c r="O50" i="33" s="1"/>
  <c r="I50" i="33"/>
  <c r="N50" i="33" s="1"/>
  <c r="H50" i="33"/>
  <c r="M50" i="33" s="1"/>
  <c r="K49" i="33"/>
  <c r="P49" i="33" s="1"/>
  <c r="J49" i="33"/>
  <c r="O49" i="33" s="1"/>
  <c r="I49" i="33"/>
  <c r="N49" i="33" s="1"/>
  <c r="H49" i="33"/>
  <c r="M49" i="33" s="1"/>
  <c r="K48" i="33"/>
  <c r="P48" i="33" s="1"/>
  <c r="J48" i="33"/>
  <c r="O48" i="33" s="1"/>
  <c r="I48" i="33"/>
  <c r="N48" i="33" s="1"/>
  <c r="H48" i="33"/>
  <c r="M48" i="33" s="1"/>
  <c r="K47" i="33"/>
  <c r="P47" i="33" s="1"/>
  <c r="J47" i="33"/>
  <c r="O47" i="33" s="1"/>
  <c r="I47" i="33"/>
  <c r="N47" i="33" s="1"/>
  <c r="H47" i="33"/>
  <c r="M47" i="33" s="1"/>
  <c r="K46" i="33"/>
  <c r="P46" i="33" s="1"/>
  <c r="J46" i="33"/>
  <c r="O46" i="33" s="1"/>
  <c r="I46" i="33"/>
  <c r="N46" i="33" s="1"/>
  <c r="H46" i="33"/>
  <c r="M46" i="33" s="1"/>
  <c r="K45" i="33"/>
  <c r="P45" i="33" s="1"/>
  <c r="J45" i="33"/>
  <c r="O45" i="33" s="1"/>
  <c r="I45" i="33"/>
  <c r="N45" i="33" s="1"/>
  <c r="H45" i="33"/>
  <c r="M45" i="33" s="1"/>
  <c r="K44" i="33"/>
  <c r="P44" i="33" s="1"/>
  <c r="J44" i="33"/>
  <c r="O44" i="33" s="1"/>
  <c r="I44" i="33"/>
  <c r="N44" i="33" s="1"/>
  <c r="H44" i="33"/>
  <c r="M44" i="33" s="1"/>
  <c r="K43" i="33"/>
  <c r="P43" i="33" s="1"/>
  <c r="J43" i="33"/>
  <c r="O43" i="33" s="1"/>
  <c r="I43" i="33"/>
  <c r="N43" i="33" s="1"/>
  <c r="H43" i="33"/>
  <c r="M43" i="33" s="1"/>
  <c r="K42" i="33"/>
  <c r="P42" i="33" s="1"/>
  <c r="J42" i="33"/>
  <c r="O42" i="33" s="1"/>
  <c r="I42" i="33"/>
  <c r="N42" i="33" s="1"/>
  <c r="H42" i="33"/>
  <c r="M42" i="33" s="1"/>
  <c r="K41" i="33"/>
  <c r="P41" i="33" s="1"/>
  <c r="J41" i="33"/>
  <c r="O41" i="33" s="1"/>
  <c r="I41" i="33"/>
  <c r="N41" i="33" s="1"/>
  <c r="H41" i="33"/>
  <c r="M41" i="33" s="1"/>
  <c r="K40" i="33"/>
  <c r="P40" i="33" s="1"/>
  <c r="J40" i="33"/>
  <c r="O40" i="33" s="1"/>
  <c r="I40" i="33"/>
  <c r="N40" i="33" s="1"/>
  <c r="H40" i="33"/>
  <c r="M40" i="33" s="1"/>
  <c r="K39" i="33"/>
  <c r="P39" i="33" s="1"/>
  <c r="J39" i="33"/>
  <c r="O39" i="33" s="1"/>
  <c r="I39" i="33"/>
  <c r="N39" i="33" s="1"/>
  <c r="H39" i="33"/>
  <c r="M39" i="33" s="1"/>
  <c r="K38" i="33"/>
  <c r="P38" i="33" s="1"/>
  <c r="J38" i="33"/>
  <c r="O38" i="33" s="1"/>
  <c r="I38" i="33"/>
  <c r="N38" i="33" s="1"/>
  <c r="H38" i="33"/>
  <c r="M38" i="33" s="1"/>
  <c r="K37" i="33"/>
  <c r="P37" i="33" s="1"/>
  <c r="J37" i="33"/>
  <c r="O37" i="33" s="1"/>
  <c r="I37" i="33"/>
  <c r="N37" i="33" s="1"/>
  <c r="H37" i="33"/>
  <c r="M37" i="33" s="1"/>
  <c r="K36" i="33"/>
  <c r="P36" i="33" s="1"/>
  <c r="J36" i="33"/>
  <c r="O36" i="33" s="1"/>
  <c r="I36" i="33"/>
  <c r="N36" i="33" s="1"/>
  <c r="H36" i="33"/>
  <c r="M36" i="33" s="1"/>
  <c r="K35" i="33"/>
  <c r="P35" i="33" s="1"/>
  <c r="J35" i="33"/>
  <c r="O35" i="33" s="1"/>
  <c r="I35" i="33"/>
  <c r="N35" i="33" s="1"/>
  <c r="H35" i="33"/>
  <c r="M35" i="33" s="1"/>
  <c r="K34" i="33"/>
  <c r="P34" i="33" s="1"/>
  <c r="J34" i="33"/>
  <c r="O34" i="33" s="1"/>
  <c r="I34" i="33"/>
  <c r="N34" i="33" s="1"/>
  <c r="H34" i="33"/>
  <c r="M34" i="33" s="1"/>
  <c r="K33" i="33"/>
  <c r="P33" i="33" s="1"/>
  <c r="J33" i="33"/>
  <c r="O33" i="33" s="1"/>
  <c r="I33" i="33"/>
  <c r="N33" i="33" s="1"/>
  <c r="H33" i="33"/>
  <c r="M33" i="33" s="1"/>
  <c r="K32" i="33"/>
  <c r="P32" i="33" s="1"/>
  <c r="J32" i="33"/>
  <c r="O32" i="33" s="1"/>
  <c r="I32" i="33"/>
  <c r="N32" i="33" s="1"/>
  <c r="H32" i="33"/>
  <c r="M32" i="33" s="1"/>
  <c r="K31" i="33"/>
  <c r="P31" i="33" s="1"/>
  <c r="J31" i="33"/>
  <c r="O31" i="33" s="1"/>
  <c r="I31" i="33"/>
  <c r="N31" i="33" s="1"/>
  <c r="H31" i="33"/>
  <c r="M31" i="33" s="1"/>
  <c r="K30" i="33"/>
  <c r="P30" i="33" s="1"/>
  <c r="J30" i="33"/>
  <c r="O30" i="33" s="1"/>
  <c r="I30" i="33"/>
  <c r="N30" i="33" s="1"/>
  <c r="H30" i="33"/>
  <c r="M30" i="33" s="1"/>
  <c r="K29" i="33"/>
  <c r="P29" i="33" s="1"/>
  <c r="J29" i="33"/>
  <c r="O29" i="33" s="1"/>
  <c r="I29" i="33"/>
  <c r="N29" i="33" s="1"/>
  <c r="H29" i="33"/>
  <c r="M29" i="33" s="1"/>
  <c r="K28" i="33"/>
  <c r="P28" i="33" s="1"/>
  <c r="J28" i="33"/>
  <c r="O28" i="33" s="1"/>
  <c r="I28" i="33"/>
  <c r="N28" i="33" s="1"/>
  <c r="H28" i="33"/>
  <c r="M28" i="33" s="1"/>
  <c r="K27" i="33"/>
  <c r="P27" i="33" s="1"/>
  <c r="J27" i="33"/>
  <c r="O27" i="33" s="1"/>
  <c r="I27" i="33"/>
  <c r="N27" i="33" s="1"/>
  <c r="H27" i="33"/>
  <c r="M27" i="33" s="1"/>
  <c r="K26" i="33"/>
  <c r="P26" i="33" s="1"/>
  <c r="J26" i="33"/>
  <c r="O26" i="33" s="1"/>
  <c r="I26" i="33"/>
  <c r="N26" i="33" s="1"/>
  <c r="H26" i="33"/>
  <c r="M26" i="33" s="1"/>
  <c r="K25" i="33"/>
  <c r="P25" i="33" s="1"/>
  <c r="J25" i="33"/>
  <c r="O25" i="33" s="1"/>
  <c r="I25" i="33"/>
  <c r="N25" i="33" s="1"/>
  <c r="H25" i="33"/>
  <c r="M25" i="33" s="1"/>
  <c r="K24" i="33"/>
  <c r="P24" i="33" s="1"/>
  <c r="J24" i="33"/>
  <c r="O24" i="33" s="1"/>
  <c r="I24" i="33"/>
  <c r="N24" i="33" s="1"/>
  <c r="H24" i="33"/>
  <c r="M24" i="33" s="1"/>
  <c r="K23" i="33"/>
  <c r="P23" i="33" s="1"/>
  <c r="J23" i="33"/>
  <c r="O23" i="33" s="1"/>
  <c r="I23" i="33"/>
  <c r="N23" i="33" s="1"/>
  <c r="H23" i="33"/>
  <c r="M23" i="33" s="1"/>
  <c r="K22" i="33"/>
  <c r="P22" i="33" s="1"/>
  <c r="J22" i="33"/>
  <c r="O22" i="33" s="1"/>
  <c r="I22" i="33"/>
  <c r="N22" i="33" s="1"/>
  <c r="H22" i="33"/>
  <c r="M22" i="33" s="1"/>
  <c r="K21" i="33"/>
  <c r="P21" i="33" s="1"/>
  <c r="J21" i="33"/>
  <c r="O21" i="33" s="1"/>
  <c r="I21" i="33"/>
  <c r="N21" i="33" s="1"/>
  <c r="H21" i="33"/>
  <c r="M21" i="33" s="1"/>
  <c r="K20" i="33"/>
  <c r="P20" i="33" s="1"/>
  <c r="J20" i="33"/>
  <c r="O20" i="33" s="1"/>
  <c r="I20" i="33"/>
  <c r="N20" i="33" s="1"/>
  <c r="H20" i="33"/>
  <c r="M20" i="33" s="1"/>
  <c r="K19" i="33"/>
  <c r="P19" i="33" s="1"/>
  <c r="J19" i="33"/>
  <c r="O19" i="33" s="1"/>
  <c r="I19" i="33"/>
  <c r="N19" i="33" s="1"/>
  <c r="H19" i="33"/>
  <c r="M19" i="33" s="1"/>
  <c r="K18" i="33"/>
  <c r="P18" i="33" s="1"/>
  <c r="J18" i="33"/>
  <c r="O18" i="33" s="1"/>
  <c r="I18" i="33"/>
  <c r="N18" i="33" s="1"/>
  <c r="H18" i="33"/>
  <c r="M18" i="33" s="1"/>
  <c r="K17" i="33"/>
  <c r="P17" i="33" s="1"/>
  <c r="J17" i="33"/>
  <c r="O17" i="33" s="1"/>
  <c r="I17" i="33"/>
  <c r="N17" i="33" s="1"/>
  <c r="H17" i="33"/>
  <c r="M17" i="33" s="1"/>
  <c r="K16" i="33"/>
  <c r="P16" i="33" s="1"/>
  <c r="J16" i="33"/>
  <c r="O16" i="33" s="1"/>
  <c r="I16" i="33"/>
  <c r="N16" i="33" s="1"/>
  <c r="H16" i="33"/>
  <c r="M16" i="33" s="1"/>
  <c r="K15" i="33"/>
  <c r="P15" i="33" s="1"/>
  <c r="J15" i="33"/>
  <c r="O15" i="33" s="1"/>
  <c r="I15" i="33"/>
  <c r="N15" i="33" s="1"/>
  <c r="H15" i="33"/>
  <c r="M15" i="33" s="1"/>
  <c r="K14" i="33"/>
  <c r="P14" i="33" s="1"/>
  <c r="J14" i="33"/>
  <c r="O14" i="33" s="1"/>
  <c r="I14" i="33"/>
  <c r="N14" i="33" s="1"/>
  <c r="H14" i="33"/>
  <c r="M14" i="33" s="1"/>
  <c r="K13" i="33"/>
  <c r="P13" i="33" s="1"/>
  <c r="J13" i="33"/>
  <c r="O13" i="33" s="1"/>
  <c r="I13" i="33"/>
  <c r="N13" i="33" s="1"/>
  <c r="H13" i="33"/>
  <c r="M13" i="33" s="1"/>
  <c r="K12" i="33"/>
  <c r="P12" i="33" s="1"/>
  <c r="J12" i="33"/>
  <c r="O12" i="33" s="1"/>
  <c r="I12" i="33"/>
  <c r="N12" i="33" s="1"/>
  <c r="H12" i="33"/>
  <c r="M12" i="33" s="1"/>
  <c r="K11" i="33"/>
  <c r="P11" i="33" s="1"/>
  <c r="J11" i="33"/>
  <c r="O11" i="33" s="1"/>
  <c r="I11" i="33"/>
  <c r="N11" i="33" s="1"/>
  <c r="H11" i="33"/>
  <c r="M11" i="33" s="1"/>
  <c r="K10" i="33"/>
  <c r="P10" i="33" s="1"/>
  <c r="J10" i="33"/>
  <c r="O10" i="33" s="1"/>
  <c r="I10" i="33"/>
  <c r="N10" i="33" s="1"/>
  <c r="H10" i="33"/>
  <c r="M10" i="33" s="1"/>
  <c r="K9" i="33"/>
  <c r="P9" i="33" s="1"/>
  <c r="J9" i="33"/>
  <c r="O9" i="33" s="1"/>
  <c r="I9" i="33"/>
  <c r="N9" i="33" s="1"/>
  <c r="H9" i="33"/>
  <c r="M9" i="33" s="1"/>
  <c r="K8" i="33"/>
  <c r="P8" i="33" s="1"/>
  <c r="J8" i="33"/>
  <c r="O8" i="33" s="1"/>
  <c r="I8" i="33"/>
  <c r="N8" i="33" s="1"/>
  <c r="H8" i="33"/>
  <c r="M8" i="33" s="1"/>
  <c r="K7" i="33"/>
  <c r="P7" i="33" s="1"/>
  <c r="J7" i="33"/>
  <c r="O7" i="33" s="1"/>
  <c r="I7" i="33"/>
  <c r="N7" i="33" s="1"/>
  <c r="H7" i="33"/>
  <c r="M7" i="33" s="1"/>
  <c r="K6" i="33"/>
  <c r="P6" i="33" s="1"/>
  <c r="J6" i="33"/>
  <c r="O6" i="33" s="1"/>
  <c r="I6" i="33"/>
  <c r="N6" i="33" s="1"/>
  <c r="H6" i="33"/>
  <c r="M6" i="33" s="1"/>
  <c r="K5" i="33"/>
  <c r="P5" i="33" s="1"/>
  <c r="J5" i="33"/>
  <c r="O5" i="33" s="1"/>
  <c r="I5" i="33"/>
  <c r="N5" i="33" s="1"/>
  <c r="H5" i="33"/>
  <c r="M5" i="33" s="1"/>
  <c r="H4" i="33"/>
  <c r="I4" i="33" s="1"/>
  <c r="J4" i="33" s="1"/>
  <c r="K4" i="33" s="1"/>
  <c r="C4" i="33"/>
  <c r="D4" i="33" s="1"/>
  <c r="E4" i="33" s="1"/>
  <c r="F4" i="33" s="1"/>
  <c r="E12" i="29"/>
  <c r="E11" i="29"/>
  <c r="E10" i="29"/>
  <c r="E9" i="29"/>
  <c r="E8" i="29"/>
  <c r="E7" i="29"/>
  <c r="E6" i="29"/>
  <c r="E5" i="29"/>
  <c r="E4" i="29"/>
  <c r="H3" i="28"/>
  <c r="G10" i="28"/>
  <c r="G9" i="28"/>
  <c r="G8" i="28"/>
  <c r="G7" i="28"/>
  <c r="G6" i="28"/>
  <c r="G5" i="28"/>
  <c r="G4" i="28"/>
  <c r="G3" i="28"/>
  <c r="K46" i="30"/>
  <c r="K45" i="30"/>
  <c r="K44" i="30"/>
  <c r="K43" i="30"/>
  <c r="W10" i="30" s="1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K27" i="30"/>
  <c r="K26" i="30"/>
  <c r="K25" i="30"/>
  <c r="K24" i="30"/>
  <c r="K23" i="30"/>
  <c r="K22" i="30"/>
  <c r="K21" i="30"/>
  <c r="K20" i="30"/>
  <c r="K19" i="30"/>
  <c r="K18" i="30"/>
  <c r="W7" i="30" s="1"/>
  <c r="K17" i="30"/>
  <c r="K16" i="30"/>
  <c r="K15" i="30"/>
  <c r="W6" i="30" s="1"/>
  <c r="K14" i="30"/>
  <c r="K13" i="30"/>
  <c r="K12" i="30"/>
  <c r="K11" i="30"/>
  <c r="K10" i="30"/>
  <c r="K9" i="30"/>
  <c r="K8" i="30"/>
  <c r="K7" i="30"/>
  <c r="K6" i="30"/>
  <c r="W4" i="30" s="1"/>
  <c r="K5" i="30"/>
  <c r="K4" i="30"/>
  <c r="K3" i="30"/>
  <c r="W9" i="30"/>
  <c r="W5" i="30"/>
  <c r="H47" i="30"/>
  <c r="F47" i="30"/>
  <c r="D47" i="30"/>
  <c r="I47" i="30"/>
  <c r="J33" i="30" s="1"/>
  <c r="G47" i="30"/>
  <c r="E47" i="30"/>
  <c r="C47" i="30"/>
  <c r="U10" i="30"/>
  <c r="U9" i="30"/>
  <c r="U8" i="30"/>
  <c r="U7" i="30"/>
  <c r="U6" i="30"/>
  <c r="U5" i="30"/>
  <c r="U4" i="30"/>
  <c r="U3" i="30"/>
  <c r="S10" i="30"/>
  <c r="S9" i="30"/>
  <c r="S8" i="30"/>
  <c r="S7" i="30"/>
  <c r="S6" i="30"/>
  <c r="S5" i="30"/>
  <c r="S4" i="30"/>
  <c r="S3" i="30"/>
  <c r="Q10" i="30"/>
  <c r="Q9" i="30"/>
  <c r="Q8" i="30"/>
  <c r="Q7" i="30"/>
  <c r="Q6" i="30"/>
  <c r="Q5" i="30"/>
  <c r="Q4" i="30"/>
  <c r="Q3" i="30"/>
  <c r="O10" i="30"/>
  <c r="O9" i="30"/>
  <c r="O8" i="30"/>
  <c r="O7" i="30"/>
  <c r="O6" i="30"/>
  <c r="O5" i="30"/>
  <c r="O4" i="30"/>
  <c r="O3" i="30"/>
  <c r="B32" i="26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18" i="26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4" i="26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33" i="25"/>
  <c r="B34" i="25" s="1"/>
  <c r="B35" i="25" s="1"/>
  <c r="B36" i="25" s="1"/>
  <c r="B37" i="25" s="1"/>
  <c r="B38" i="25" s="1"/>
  <c r="B39" i="25" s="1"/>
  <c r="B40" i="25" s="1"/>
  <c r="B41" i="25" s="1"/>
  <c r="B42" i="25" s="1"/>
  <c r="B43" i="25" s="1"/>
  <c r="B19" i="25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6" i="25"/>
  <c r="B7" i="25" s="1"/>
  <c r="B8" i="25" s="1"/>
  <c r="B9" i="25" s="1"/>
  <c r="B10" i="25" s="1"/>
  <c r="B11" i="25" s="1"/>
  <c r="B12" i="25" s="1"/>
  <c r="B13" i="25" s="1"/>
  <c r="B14" i="25" s="1"/>
  <c r="B15" i="25" s="1"/>
  <c r="B5" i="25"/>
  <c r="B33" i="24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19" i="24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33" i="2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19" i="2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6" i="21"/>
  <c r="B7" i="21" s="1"/>
  <c r="B8" i="21" s="1"/>
  <c r="B9" i="21" s="1"/>
  <c r="B10" i="21" s="1"/>
  <c r="B11" i="21" s="1"/>
  <c r="B12" i="21" s="1"/>
  <c r="B13" i="21" s="1"/>
  <c r="B14" i="21" s="1"/>
  <c r="B15" i="21" s="1"/>
  <c r="B5" i="21"/>
  <c r="B33" i="20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19" i="20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5" i="20"/>
  <c r="B6" i="20" s="1"/>
  <c r="B7" i="20" s="1"/>
  <c r="B8" i="20" s="1"/>
  <c r="B9" i="20" s="1"/>
  <c r="B10" i="20" s="1"/>
  <c r="B11" i="20" s="1"/>
  <c r="B12" i="20" s="1"/>
  <c r="B13" i="20" s="1"/>
  <c r="B14" i="20" s="1"/>
  <c r="B15" i="20" s="1"/>
  <c r="B33" i="13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19" i="13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5" i="13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J53" i="5"/>
  <c r="O53" i="5" s="1"/>
  <c r="J51" i="5"/>
  <c r="O51" i="5" s="1"/>
  <c r="H50" i="5"/>
  <c r="M50" i="5" s="1"/>
  <c r="J49" i="5"/>
  <c r="O49" i="5" s="1"/>
  <c r="J45" i="5"/>
  <c r="O45" i="5" s="1"/>
  <c r="J43" i="5"/>
  <c r="O43" i="5" s="1"/>
  <c r="J42" i="5"/>
  <c r="O42" i="5" s="1"/>
  <c r="K39" i="5"/>
  <c r="P39" i="5" s="1"/>
  <c r="J35" i="5"/>
  <c r="O35" i="5" s="1"/>
  <c r="K23" i="5"/>
  <c r="P23" i="5" s="1"/>
  <c r="K7" i="5"/>
  <c r="P7" i="5" s="1"/>
  <c r="J54" i="6"/>
  <c r="O54" i="6" s="1"/>
  <c r="I53" i="6"/>
  <c r="N53" i="6" s="1"/>
  <c r="K51" i="6"/>
  <c r="P51" i="6" s="1"/>
  <c r="J50" i="6"/>
  <c r="O50" i="6" s="1"/>
  <c r="J46" i="6"/>
  <c r="O46" i="6" s="1"/>
  <c r="I45" i="6"/>
  <c r="N45" i="6" s="1"/>
  <c r="K43" i="6"/>
  <c r="P43" i="6" s="1"/>
  <c r="J42" i="6"/>
  <c r="O42" i="6" s="1"/>
  <c r="K39" i="6"/>
  <c r="P39" i="6" s="1"/>
  <c r="J38" i="6"/>
  <c r="O38" i="6" s="1"/>
  <c r="I37" i="6"/>
  <c r="N37" i="6" s="1"/>
  <c r="K35" i="6"/>
  <c r="P35" i="6" s="1"/>
  <c r="J34" i="6"/>
  <c r="O34" i="6" s="1"/>
  <c r="J30" i="6"/>
  <c r="O30" i="6" s="1"/>
  <c r="I29" i="6"/>
  <c r="N29" i="6" s="1"/>
  <c r="I27" i="6"/>
  <c r="N27" i="6" s="1"/>
  <c r="J26" i="6"/>
  <c r="O26" i="6" s="1"/>
  <c r="K23" i="6"/>
  <c r="P23" i="6" s="1"/>
  <c r="J22" i="6"/>
  <c r="O22" i="6" s="1"/>
  <c r="I21" i="6"/>
  <c r="N21" i="6" s="1"/>
  <c r="I19" i="6"/>
  <c r="N19" i="6" s="1"/>
  <c r="J18" i="6"/>
  <c r="O18" i="6" s="1"/>
  <c r="J14" i="6"/>
  <c r="O14" i="6" s="1"/>
  <c r="I13" i="6"/>
  <c r="N13" i="6" s="1"/>
  <c r="I11" i="6"/>
  <c r="N11" i="6" s="1"/>
  <c r="J10" i="6"/>
  <c r="O10" i="6" s="1"/>
  <c r="K7" i="6"/>
  <c r="P7" i="6" s="1"/>
  <c r="J6" i="6"/>
  <c r="O6" i="6" s="1"/>
  <c r="I5" i="6"/>
  <c r="N5" i="6" s="1"/>
  <c r="I3" i="6"/>
  <c r="N3" i="6" s="1"/>
  <c r="K54" i="6"/>
  <c r="P54" i="6" s="1"/>
  <c r="K53" i="6"/>
  <c r="P53" i="6" s="1"/>
  <c r="J53" i="6"/>
  <c r="O53" i="6" s="1"/>
  <c r="H53" i="6"/>
  <c r="M53" i="6" s="1"/>
  <c r="K52" i="6"/>
  <c r="P52" i="6" s="1"/>
  <c r="J52" i="6"/>
  <c r="O52" i="6" s="1"/>
  <c r="I52" i="6"/>
  <c r="N52" i="6" s="1"/>
  <c r="H52" i="6"/>
  <c r="M52" i="6" s="1"/>
  <c r="H51" i="6"/>
  <c r="M51" i="6" s="1"/>
  <c r="K50" i="6"/>
  <c r="P50" i="6" s="1"/>
  <c r="K49" i="6"/>
  <c r="P49" i="6" s="1"/>
  <c r="J49" i="6"/>
  <c r="O49" i="6" s="1"/>
  <c r="I49" i="6"/>
  <c r="N49" i="6" s="1"/>
  <c r="H49" i="6"/>
  <c r="M49" i="6" s="1"/>
  <c r="K48" i="6"/>
  <c r="P48" i="6" s="1"/>
  <c r="J48" i="6"/>
  <c r="O48" i="6" s="1"/>
  <c r="I48" i="6"/>
  <c r="N48" i="6" s="1"/>
  <c r="H48" i="6"/>
  <c r="M48" i="6" s="1"/>
  <c r="K47" i="6"/>
  <c r="P47" i="6" s="1"/>
  <c r="J47" i="6"/>
  <c r="O47" i="6" s="1"/>
  <c r="I47" i="6"/>
  <c r="N47" i="6" s="1"/>
  <c r="H47" i="6"/>
  <c r="M47" i="6" s="1"/>
  <c r="K46" i="6"/>
  <c r="P46" i="6" s="1"/>
  <c r="K45" i="6"/>
  <c r="P45" i="6" s="1"/>
  <c r="J45" i="6"/>
  <c r="O45" i="6" s="1"/>
  <c r="H45" i="6"/>
  <c r="M45" i="6" s="1"/>
  <c r="K44" i="6"/>
  <c r="P44" i="6" s="1"/>
  <c r="J44" i="6"/>
  <c r="O44" i="6" s="1"/>
  <c r="I44" i="6"/>
  <c r="N44" i="6" s="1"/>
  <c r="H44" i="6"/>
  <c r="M44" i="6" s="1"/>
  <c r="H43" i="6"/>
  <c r="M43" i="6" s="1"/>
  <c r="K42" i="6"/>
  <c r="P42" i="6" s="1"/>
  <c r="K41" i="6"/>
  <c r="P41" i="6" s="1"/>
  <c r="J41" i="6"/>
  <c r="O41" i="6" s="1"/>
  <c r="I41" i="6"/>
  <c r="N41" i="6" s="1"/>
  <c r="H41" i="6"/>
  <c r="M41" i="6" s="1"/>
  <c r="K40" i="6"/>
  <c r="P40" i="6" s="1"/>
  <c r="J40" i="6"/>
  <c r="O40" i="6" s="1"/>
  <c r="I40" i="6"/>
  <c r="N40" i="6" s="1"/>
  <c r="H40" i="6"/>
  <c r="M40" i="6" s="1"/>
  <c r="K38" i="6"/>
  <c r="P38" i="6" s="1"/>
  <c r="K37" i="6"/>
  <c r="P37" i="6" s="1"/>
  <c r="J37" i="6"/>
  <c r="O37" i="6" s="1"/>
  <c r="H37" i="6"/>
  <c r="M37" i="6" s="1"/>
  <c r="K36" i="6"/>
  <c r="P36" i="6" s="1"/>
  <c r="J36" i="6"/>
  <c r="O36" i="6" s="1"/>
  <c r="I36" i="6"/>
  <c r="N36" i="6" s="1"/>
  <c r="H36" i="6"/>
  <c r="M36" i="6" s="1"/>
  <c r="H35" i="6"/>
  <c r="M35" i="6" s="1"/>
  <c r="K34" i="6"/>
  <c r="P34" i="6" s="1"/>
  <c r="K33" i="6"/>
  <c r="P33" i="6" s="1"/>
  <c r="J33" i="6"/>
  <c r="O33" i="6" s="1"/>
  <c r="I33" i="6"/>
  <c r="N33" i="6" s="1"/>
  <c r="H33" i="6"/>
  <c r="M33" i="6" s="1"/>
  <c r="K32" i="6"/>
  <c r="P32" i="6" s="1"/>
  <c r="J32" i="6"/>
  <c r="O32" i="6" s="1"/>
  <c r="I32" i="6"/>
  <c r="N32" i="6" s="1"/>
  <c r="H32" i="6"/>
  <c r="M32" i="6" s="1"/>
  <c r="K31" i="6"/>
  <c r="P31" i="6" s="1"/>
  <c r="J31" i="6"/>
  <c r="O31" i="6" s="1"/>
  <c r="I31" i="6"/>
  <c r="N31" i="6" s="1"/>
  <c r="H31" i="6"/>
  <c r="M31" i="6" s="1"/>
  <c r="K30" i="6"/>
  <c r="P30" i="6" s="1"/>
  <c r="K29" i="6"/>
  <c r="P29" i="6" s="1"/>
  <c r="J29" i="6"/>
  <c r="O29" i="6" s="1"/>
  <c r="H29" i="6"/>
  <c r="M29" i="6" s="1"/>
  <c r="K28" i="6"/>
  <c r="P28" i="6" s="1"/>
  <c r="J28" i="6"/>
  <c r="O28" i="6" s="1"/>
  <c r="I28" i="6"/>
  <c r="N28" i="6" s="1"/>
  <c r="H28" i="6"/>
  <c r="M28" i="6" s="1"/>
  <c r="K27" i="6"/>
  <c r="P27" i="6" s="1"/>
  <c r="J27" i="6"/>
  <c r="O27" i="6" s="1"/>
  <c r="H27" i="6"/>
  <c r="M27" i="6" s="1"/>
  <c r="K26" i="6"/>
  <c r="P26" i="6" s="1"/>
  <c r="K25" i="6"/>
  <c r="P25" i="6" s="1"/>
  <c r="J25" i="6"/>
  <c r="O25" i="6" s="1"/>
  <c r="I25" i="6"/>
  <c r="N25" i="6" s="1"/>
  <c r="H25" i="6"/>
  <c r="M25" i="6" s="1"/>
  <c r="K24" i="6"/>
  <c r="P24" i="6" s="1"/>
  <c r="J24" i="6"/>
  <c r="O24" i="6" s="1"/>
  <c r="I24" i="6"/>
  <c r="N24" i="6" s="1"/>
  <c r="H24" i="6"/>
  <c r="M24" i="6" s="1"/>
  <c r="K22" i="6"/>
  <c r="P22" i="6" s="1"/>
  <c r="K21" i="6"/>
  <c r="P21" i="6" s="1"/>
  <c r="J21" i="6"/>
  <c r="O21" i="6" s="1"/>
  <c r="H21" i="6"/>
  <c r="M21" i="6" s="1"/>
  <c r="K20" i="6"/>
  <c r="P20" i="6" s="1"/>
  <c r="J20" i="6"/>
  <c r="O20" i="6" s="1"/>
  <c r="I20" i="6"/>
  <c r="N20" i="6" s="1"/>
  <c r="H20" i="6"/>
  <c r="M20" i="6" s="1"/>
  <c r="K19" i="6"/>
  <c r="P19" i="6" s="1"/>
  <c r="J19" i="6"/>
  <c r="O19" i="6" s="1"/>
  <c r="H19" i="6"/>
  <c r="M19" i="6" s="1"/>
  <c r="K18" i="6"/>
  <c r="P18" i="6" s="1"/>
  <c r="K17" i="6"/>
  <c r="P17" i="6" s="1"/>
  <c r="J17" i="6"/>
  <c r="O17" i="6" s="1"/>
  <c r="I17" i="6"/>
  <c r="N17" i="6" s="1"/>
  <c r="H17" i="6"/>
  <c r="M17" i="6" s="1"/>
  <c r="K16" i="6"/>
  <c r="P16" i="6" s="1"/>
  <c r="J16" i="6"/>
  <c r="O16" i="6" s="1"/>
  <c r="I16" i="6"/>
  <c r="N16" i="6" s="1"/>
  <c r="H16" i="6"/>
  <c r="M16" i="6" s="1"/>
  <c r="K15" i="6"/>
  <c r="P15" i="6" s="1"/>
  <c r="J15" i="6"/>
  <c r="O15" i="6" s="1"/>
  <c r="I15" i="6"/>
  <c r="N15" i="6" s="1"/>
  <c r="H15" i="6"/>
  <c r="M15" i="6" s="1"/>
  <c r="K14" i="6"/>
  <c r="P14" i="6" s="1"/>
  <c r="K13" i="6"/>
  <c r="P13" i="6" s="1"/>
  <c r="J13" i="6"/>
  <c r="O13" i="6" s="1"/>
  <c r="H13" i="6"/>
  <c r="M13" i="6" s="1"/>
  <c r="K12" i="6"/>
  <c r="P12" i="6" s="1"/>
  <c r="J12" i="6"/>
  <c r="O12" i="6" s="1"/>
  <c r="I12" i="6"/>
  <c r="N12" i="6" s="1"/>
  <c r="H12" i="6"/>
  <c r="M12" i="6" s="1"/>
  <c r="K11" i="6"/>
  <c r="P11" i="6" s="1"/>
  <c r="J11" i="6"/>
  <c r="O11" i="6" s="1"/>
  <c r="H11" i="6"/>
  <c r="M11" i="6" s="1"/>
  <c r="K10" i="6"/>
  <c r="P10" i="6" s="1"/>
  <c r="K9" i="6"/>
  <c r="P9" i="6" s="1"/>
  <c r="J9" i="6"/>
  <c r="O9" i="6" s="1"/>
  <c r="I9" i="6"/>
  <c r="N9" i="6" s="1"/>
  <c r="H9" i="6"/>
  <c r="M9" i="6" s="1"/>
  <c r="K8" i="6"/>
  <c r="P8" i="6" s="1"/>
  <c r="J8" i="6"/>
  <c r="O8" i="6" s="1"/>
  <c r="I8" i="6"/>
  <c r="N8" i="6" s="1"/>
  <c r="H8" i="6"/>
  <c r="M8" i="6" s="1"/>
  <c r="K6" i="6"/>
  <c r="P6" i="6" s="1"/>
  <c r="K5" i="6"/>
  <c r="P5" i="6" s="1"/>
  <c r="J5" i="6"/>
  <c r="O5" i="6" s="1"/>
  <c r="H5" i="6"/>
  <c r="M5" i="6" s="1"/>
  <c r="K4" i="6"/>
  <c r="P4" i="6" s="1"/>
  <c r="J4" i="6"/>
  <c r="O4" i="6" s="1"/>
  <c r="I4" i="6"/>
  <c r="N4" i="6" s="1"/>
  <c r="H4" i="6"/>
  <c r="M4" i="6" s="1"/>
  <c r="K3" i="6"/>
  <c r="P3" i="6" s="1"/>
  <c r="J3" i="6"/>
  <c r="O3" i="6" s="1"/>
  <c r="H3" i="6"/>
  <c r="M3" i="6" s="1"/>
  <c r="K54" i="5"/>
  <c r="P54" i="5" s="1"/>
  <c r="J54" i="5"/>
  <c r="O54" i="5" s="1"/>
  <c r="I54" i="5"/>
  <c r="N54" i="5" s="1"/>
  <c r="H54" i="5"/>
  <c r="M54" i="5" s="1"/>
  <c r="K53" i="5"/>
  <c r="P53" i="5" s="1"/>
  <c r="I53" i="5"/>
  <c r="N53" i="5" s="1"/>
  <c r="H53" i="5"/>
  <c r="M53" i="5" s="1"/>
  <c r="K52" i="5"/>
  <c r="P52" i="5" s="1"/>
  <c r="J52" i="5"/>
  <c r="O52" i="5" s="1"/>
  <c r="I52" i="5"/>
  <c r="N52" i="5" s="1"/>
  <c r="H52" i="5"/>
  <c r="M52" i="5" s="1"/>
  <c r="K51" i="5"/>
  <c r="P51" i="5" s="1"/>
  <c r="I51" i="5"/>
  <c r="N51" i="5" s="1"/>
  <c r="H51" i="5"/>
  <c r="M51" i="5" s="1"/>
  <c r="K50" i="5"/>
  <c r="P50" i="5" s="1"/>
  <c r="I50" i="5"/>
  <c r="N50" i="5" s="1"/>
  <c r="K49" i="5"/>
  <c r="P49" i="5" s="1"/>
  <c r="I49" i="5"/>
  <c r="N49" i="5" s="1"/>
  <c r="H49" i="5"/>
  <c r="M49" i="5" s="1"/>
  <c r="K48" i="5"/>
  <c r="P48" i="5" s="1"/>
  <c r="J48" i="5"/>
  <c r="O48" i="5" s="1"/>
  <c r="I48" i="5"/>
  <c r="N48" i="5" s="1"/>
  <c r="H48" i="5"/>
  <c r="M48" i="5" s="1"/>
  <c r="K47" i="5"/>
  <c r="P47" i="5" s="1"/>
  <c r="J47" i="5"/>
  <c r="O47" i="5" s="1"/>
  <c r="I47" i="5"/>
  <c r="N47" i="5" s="1"/>
  <c r="H47" i="5"/>
  <c r="M47" i="5" s="1"/>
  <c r="K46" i="5"/>
  <c r="P46" i="5" s="1"/>
  <c r="J46" i="5"/>
  <c r="O46" i="5" s="1"/>
  <c r="I46" i="5"/>
  <c r="N46" i="5" s="1"/>
  <c r="H46" i="5"/>
  <c r="M46" i="5" s="1"/>
  <c r="K45" i="5"/>
  <c r="P45" i="5" s="1"/>
  <c r="I45" i="5"/>
  <c r="N45" i="5" s="1"/>
  <c r="H45" i="5"/>
  <c r="M45" i="5" s="1"/>
  <c r="K44" i="5"/>
  <c r="P44" i="5" s="1"/>
  <c r="J44" i="5"/>
  <c r="O44" i="5" s="1"/>
  <c r="I44" i="5"/>
  <c r="N44" i="5" s="1"/>
  <c r="H44" i="5"/>
  <c r="M44" i="5" s="1"/>
  <c r="K43" i="5"/>
  <c r="P43" i="5" s="1"/>
  <c r="I43" i="5"/>
  <c r="N43" i="5" s="1"/>
  <c r="H43" i="5"/>
  <c r="M43" i="5" s="1"/>
  <c r="K42" i="5"/>
  <c r="P42" i="5" s="1"/>
  <c r="I42" i="5"/>
  <c r="N42" i="5" s="1"/>
  <c r="H42" i="5"/>
  <c r="M42" i="5" s="1"/>
  <c r="K41" i="5"/>
  <c r="P41" i="5" s="1"/>
  <c r="J41" i="5"/>
  <c r="O41" i="5" s="1"/>
  <c r="I41" i="5"/>
  <c r="N41" i="5" s="1"/>
  <c r="H41" i="5"/>
  <c r="M41" i="5" s="1"/>
  <c r="K40" i="5"/>
  <c r="P40" i="5" s="1"/>
  <c r="J40" i="5"/>
  <c r="O40" i="5" s="1"/>
  <c r="I40" i="5"/>
  <c r="N40" i="5" s="1"/>
  <c r="H40" i="5"/>
  <c r="M40" i="5" s="1"/>
  <c r="K38" i="5"/>
  <c r="P38" i="5" s="1"/>
  <c r="J38" i="5"/>
  <c r="O38" i="5" s="1"/>
  <c r="I38" i="5"/>
  <c r="N38" i="5" s="1"/>
  <c r="H38" i="5"/>
  <c r="M38" i="5" s="1"/>
  <c r="K37" i="5"/>
  <c r="P37" i="5" s="1"/>
  <c r="J37" i="5"/>
  <c r="O37" i="5" s="1"/>
  <c r="I37" i="5"/>
  <c r="N37" i="5" s="1"/>
  <c r="H37" i="5"/>
  <c r="M37" i="5" s="1"/>
  <c r="K36" i="5"/>
  <c r="P36" i="5" s="1"/>
  <c r="J36" i="5"/>
  <c r="O36" i="5" s="1"/>
  <c r="I36" i="5"/>
  <c r="N36" i="5" s="1"/>
  <c r="H36" i="5"/>
  <c r="M36" i="5" s="1"/>
  <c r="K35" i="5"/>
  <c r="P35" i="5" s="1"/>
  <c r="I35" i="5"/>
  <c r="N35" i="5" s="1"/>
  <c r="H35" i="5"/>
  <c r="M35" i="5" s="1"/>
  <c r="K34" i="5"/>
  <c r="P34" i="5" s="1"/>
  <c r="J34" i="5"/>
  <c r="O34" i="5" s="1"/>
  <c r="I34" i="5"/>
  <c r="N34" i="5" s="1"/>
  <c r="H34" i="5"/>
  <c r="M34" i="5" s="1"/>
  <c r="K33" i="5"/>
  <c r="P33" i="5" s="1"/>
  <c r="J33" i="5"/>
  <c r="O33" i="5" s="1"/>
  <c r="I33" i="5"/>
  <c r="N33" i="5" s="1"/>
  <c r="H33" i="5"/>
  <c r="M33" i="5" s="1"/>
  <c r="K32" i="5"/>
  <c r="P32" i="5" s="1"/>
  <c r="J32" i="5"/>
  <c r="O32" i="5" s="1"/>
  <c r="I32" i="5"/>
  <c r="N32" i="5" s="1"/>
  <c r="H32" i="5"/>
  <c r="M32" i="5" s="1"/>
  <c r="K31" i="5"/>
  <c r="P31" i="5" s="1"/>
  <c r="J31" i="5"/>
  <c r="O31" i="5" s="1"/>
  <c r="I31" i="5"/>
  <c r="N31" i="5" s="1"/>
  <c r="H31" i="5"/>
  <c r="M31" i="5" s="1"/>
  <c r="K30" i="5"/>
  <c r="P30" i="5" s="1"/>
  <c r="J30" i="5"/>
  <c r="O30" i="5" s="1"/>
  <c r="I30" i="5"/>
  <c r="N30" i="5" s="1"/>
  <c r="H30" i="5"/>
  <c r="M30" i="5" s="1"/>
  <c r="K29" i="5"/>
  <c r="P29" i="5" s="1"/>
  <c r="J29" i="5"/>
  <c r="O29" i="5" s="1"/>
  <c r="I29" i="5"/>
  <c r="N29" i="5" s="1"/>
  <c r="H29" i="5"/>
  <c r="M29" i="5" s="1"/>
  <c r="K28" i="5"/>
  <c r="P28" i="5" s="1"/>
  <c r="J28" i="5"/>
  <c r="O28" i="5" s="1"/>
  <c r="I28" i="5"/>
  <c r="N28" i="5" s="1"/>
  <c r="H28" i="5"/>
  <c r="M28" i="5" s="1"/>
  <c r="K27" i="5"/>
  <c r="P27" i="5" s="1"/>
  <c r="J27" i="5"/>
  <c r="O27" i="5" s="1"/>
  <c r="I27" i="5"/>
  <c r="N27" i="5" s="1"/>
  <c r="H27" i="5"/>
  <c r="M27" i="5" s="1"/>
  <c r="K26" i="5"/>
  <c r="P26" i="5" s="1"/>
  <c r="J26" i="5"/>
  <c r="O26" i="5" s="1"/>
  <c r="I26" i="5"/>
  <c r="N26" i="5" s="1"/>
  <c r="H26" i="5"/>
  <c r="M26" i="5" s="1"/>
  <c r="K25" i="5"/>
  <c r="P25" i="5" s="1"/>
  <c r="J25" i="5"/>
  <c r="O25" i="5" s="1"/>
  <c r="I25" i="5"/>
  <c r="N25" i="5" s="1"/>
  <c r="H25" i="5"/>
  <c r="M25" i="5" s="1"/>
  <c r="K24" i="5"/>
  <c r="P24" i="5" s="1"/>
  <c r="J24" i="5"/>
  <c r="O24" i="5" s="1"/>
  <c r="I24" i="5"/>
  <c r="N24" i="5" s="1"/>
  <c r="H24" i="5"/>
  <c r="M24" i="5" s="1"/>
  <c r="K22" i="5"/>
  <c r="P22" i="5" s="1"/>
  <c r="J22" i="5"/>
  <c r="O22" i="5" s="1"/>
  <c r="I22" i="5"/>
  <c r="N22" i="5" s="1"/>
  <c r="H22" i="5"/>
  <c r="M22" i="5" s="1"/>
  <c r="K21" i="5"/>
  <c r="P21" i="5" s="1"/>
  <c r="J21" i="5"/>
  <c r="O21" i="5" s="1"/>
  <c r="I21" i="5"/>
  <c r="N21" i="5" s="1"/>
  <c r="H21" i="5"/>
  <c r="M21" i="5" s="1"/>
  <c r="K20" i="5"/>
  <c r="P20" i="5" s="1"/>
  <c r="J20" i="5"/>
  <c r="O20" i="5" s="1"/>
  <c r="I20" i="5"/>
  <c r="N20" i="5" s="1"/>
  <c r="H20" i="5"/>
  <c r="M20" i="5" s="1"/>
  <c r="K19" i="5"/>
  <c r="P19" i="5" s="1"/>
  <c r="J19" i="5"/>
  <c r="O19" i="5" s="1"/>
  <c r="I19" i="5"/>
  <c r="N19" i="5" s="1"/>
  <c r="H19" i="5"/>
  <c r="M19" i="5" s="1"/>
  <c r="K18" i="5"/>
  <c r="P18" i="5" s="1"/>
  <c r="J18" i="5"/>
  <c r="O18" i="5" s="1"/>
  <c r="I18" i="5"/>
  <c r="N18" i="5" s="1"/>
  <c r="H18" i="5"/>
  <c r="M18" i="5" s="1"/>
  <c r="K17" i="5"/>
  <c r="P17" i="5" s="1"/>
  <c r="J17" i="5"/>
  <c r="O17" i="5" s="1"/>
  <c r="I17" i="5"/>
  <c r="N17" i="5" s="1"/>
  <c r="H17" i="5"/>
  <c r="M17" i="5" s="1"/>
  <c r="K16" i="5"/>
  <c r="P16" i="5" s="1"/>
  <c r="J16" i="5"/>
  <c r="O16" i="5" s="1"/>
  <c r="I16" i="5"/>
  <c r="N16" i="5" s="1"/>
  <c r="H16" i="5"/>
  <c r="M16" i="5" s="1"/>
  <c r="K15" i="5"/>
  <c r="P15" i="5" s="1"/>
  <c r="J15" i="5"/>
  <c r="O15" i="5" s="1"/>
  <c r="I15" i="5"/>
  <c r="N15" i="5" s="1"/>
  <c r="H15" i="5"/>
  <c r="M15" i="5" s="1"/>
  <c r="K14" i="5"/>
  <c r="P14" i="5" s="1"/>
  <c r="J14" i="5"/>
  <c r="O14" i="5" s="1"/>
  <c r="I14" i="5"/>
  <c r="N14" i="5" s="1"/>
  <c r="H14" i="5"/>
  <c r="M14" i="5" s="1"/>
  <c r="K13" i="5"/>
  <c r="P13" i="5" s="1"/>
  <c r="J13" i="5"/>
  <c r="O13" i="5" s="1"/>
  <c r="I13" i="5"/>
  <c r="N13" i="5" s="1"/>
  <c r="H13" i="5"/>
  <c r="M13" i="5" s="1"/>
  <c r="K12" i="5"/>
  <c r="P12" i="5" s="1"/>
  <c r="J12" i="5"/>
  <c r="O12" i="5" s="1"/>
  <c r="I12" i="5"/>
  <c r="N12" i="5" s="1"/>
  <c r="H12" i="5"/>
  <c r="M12" i="5" s="1"/>
  <c r="K11" i="5"/>
  <c r="P11" i="5" s="1"/>
  <c r="J11" i="5"/>
  <c r="O11" i="5" s="1"/>
  <c r="I11" i="5"/>
  <c r="N11" i="5" s="1"/>
  <c r="H11" i="5"/>
  <c r="M11" i="5" s="1"/>
  <c r="K10" i="5"/>
  <c r="P10" i="5" s="1"/>
  <c r="J10" i="5"/>
  <c r="O10" i="5" s="1"/>
  <c r="I10" i="5"/>
  <c r="N10" i="5" s="1"/>
  <c r="H10" i="5"/>
  <c r="M10" i="5" s="1"/>
  <c r="K9" i="5"/>
  <c r="P9" i="5" s="1"/>
  <c r="J9" i="5"/>
  <c r="O9" i="5" s="1"/>
  <c r="I9" i="5"/>
  <c r="N9" i="5" s="1"/>
  <c r="H9" i="5"/>
  <c r="M9" i="5" s="1"/>
  <c r="K8" i="5"/>
  <c r="P8" i="5" s="1"/>
  <c r="J8" i="5"/>
  <c r="O8" i="5" s="1"/>
  <c r="I8" i="5"/>
  <c r="N8" i="5" s="1"/>
  <c r="H8" i="5"/>
  <c r="M8" i="5" s="1"/>
  <c r="K6" i="5"/>
  <c r="P6" i="5" s="1"/>
  <c r="J6" i="5"/>
  <c r="O6" i="5" s="1"/>
  <c r="I6" i="5"/>
  <c r="N6" i="5" s="1"/>
  <c r="H6" i="5"/>
  <c r="M6" i="5" s="1"/>
  <c r="K5" i="5"/>
  <c r="P5" i="5" s="1"/>
  <c r="J5" i="5"/>
  <c r="O5" i="5" s="1"/>
  <c r="I5" i="5"/>
  <c r="N5" i="5" s="1"/>
  <c r="H5" i="5"/>
  <c r="M5" i="5" s="1"/>
  <c r="K4" i="5"/>
  <c r="P4" i="5" s="1"/>
  <c r="J4" i="5"/>
  <c r="O4" i="5" s="1"/>
  <c r="I4" i="5"/>
  <c r="N4" i="5" s="1"/>
  <c r="H4" i="5"/>
  <c r="M4" i="5" s="1"/>
  <c r="K3" i="5"/>
  <c r="P3" i="5" s="1"/>
  <c r="J3" i="5"/>
  <c r="O3" i="5" s="1"/>
  <c r="I3" i="5"/>
  <c r="N3" i="5" s="1"/>
  <c r="H3" i="5"/>
  <c r="M3" i="5" s="1"/>
  <c r="H2" i="5"/>
  <c r="I2" i="5" s="1"/>
  <c r="J2" i="5" s="1"/>
  <c r="K2" i="5" s="1"/>
  <c r="C2" i="5"/>
  <c r="D2" i="5" s="1"/>
  <c r="E2" i="5" s="1"/>
  <c r="F2" i="5" s="1"/>
  <c r="H2" i="6"/>
  <c r="I2" i="6" s="1"/>
  <c r="J2" i="6" s="1"/>
  <c r="K2" i="6" s="1"/>
  <c r="C2" i="6"/>
  <c r="D2" i="6" s="1"/>
  <c r="E2" i="6" s="1"/>
  <c r="F2" i="6" s="1"/>
  <c r="K54" i="3"/>
  <c r="P54" i="3" s="1"/>
  <c r="J54" i="3"/>
  <c r="O54" i="3" s="1"/>
  <c r="I54" i="3"/>
  <c r="N54" i="3" s="1"/>
  <c r="K53" i="3"/>
  <c r="P53" i="3" s="1"/>
  <c r="J53" i="3"/>
  <c r="O53" i="3" s="1"/>
  <c r="I53" i="3"/>
  <c r="N53" i="3" s="1"/>
  <c r="K52" i="3"/>
  <c r="P52" i="3" s="1"/>
  <c r="J52" i="3"/>
  <c r="O52" i="3" s="1"/>
  <c r="I52" i="3"/>
  <c r="N52" i="3" s="1"/>
  <c r="K51" i="3"/>
  <c r="P51" i="3" s="1"/>
  <c r="J51" i="3"/>
  <c r="O51" i="3" s="1"/>
  <c r="I51" i="3"/>
  <c r="N51" i="3" s="1"/>
  <c r="K50" i="3"/>
  <c r="P50" i="3" s="1"/>
  <c r="J50" i="3"/>
  <c r="O50" i="3" s="1"/>
  <c r="I50" i="3"/>
  <c r="N50" i="3" s="1"/>
  <c r="K49" i="3"/>
  <c r="P49" i="3" s="1"/>
  <c r="J49" i="3"/>
  <c r="O49" i="3" s="1"/>
  <c r="I49" i="3"/>
  <c r="N49" i="3" s="1"/>
  <c r="K48" i="3"/>
  <c r="P48" i="3" s="1"/>
  <c r="J48" i="3"/>
  <c r="O48" i="3" s="1"/>
  <c r="I48" i="3"/>
  <c r="N48" i="3" s="1"/>
  <c r="K47" i="3"/>
  <c r="P47" i="3" s="1"/>
  <c r="J47" i="3"/>
  <c r="O47" i="3" s="1"/>
  <c r="I47" i="3"/>
  <c r="N47" i="3" s="1"/>
  <c r="K46" i="3"/>
  <c r="P46" i="3" s="1"/>
  <c r="J46" i="3"/>
  <c r="O46" i="3" s="1"/>
  <c r="I46" i="3"/>
  <c r="N46" i="3" s="1"/>
  <c r="K45" i="3"/>
  <c r="P45" i="3" s="1"/>
  <c r="J45" i="3"/>
  <c r="O45" i="3" s="1"/>
  <c r="I45" i="3"/>
  <c r="N45" i="3" s="1"/>
  <c r="K44" i="3"/>
  <c r="P44" i="3" s="1"/>
  <c r="J44" i="3"/>
  <c r="O44" i="3" s="1"/>
  <c r="I44" i="3"/>
  <c r="N44" i="3" s="1"/>
  <c r="K43" i="3"/>
  <c r="P43" i="3" s="1"/>
  <c r="J43" i="3"/>
  <c r="O43" i="3" s="1"/>
  <c r="I43" i="3"/>
  <c r="N43" i="3" s="1"/>
  <c r="K42" i="3"/>
  <c r="P42" i="3" s="1"/>
  <c r="J42" i="3"/>
  <c r="O42" i="3" s="1"/>
  <c r="I42" i="3"/>
  <c r="N42" i="3" s="1"/>
  <c r="K41" i="3"/>
  <c r="P41" i="3" s="1"/>
  <c r="J41" i="3"/>
  <c r="O41" i="3" s="1"/>
  <c r="I41" i="3"/>
  <c r="N41" i="3" s="1"/>
  <c r="K40" i="3"/>
  <c r="P40" i="3" s="1"/>
  <c r="J40" i="3"/>
  <c r="O40" i="3" s="1"/>
  <c r="I40" i="3"/>
  <c r="N40" i="3" s="1"/>
  <c r="K39" i="3"/>
  <c r="P39" i="3" s="1"/>
  <c r="J39" i="3"/>
  <c r="O39" i="3" s="1"/>
  <c r="I39" i="3"/>
  <c r="N39" i="3" s="1"/>
  <c r="K38" i="3"/>
  <c r="P38" i="3" s="1"/>
  <c r="J38" i="3"/>
  <c r="O38" i="3" s="1"/>
  <c r="I38" i="3"/>
  <c r="N38" i="3" s="1"/>
  <c r="K37" i="3"/>
  <c r="P37" i="3" s="1"/>
  <c r="J37" i="3"/>
  <c r="O37" i="3" s="1"/>
  <c r="I37" i="3"/>
  <c r="N37" i="3" s="1"/>
  <c r="K36" i="3"/>
  <c r="P36" i="3" s="1"/>
  <c r="J36" i="3"/>
  <c r="O36" i="3" s="1"/>
  <c r="I36" i="3"/>
  <c r="N36" i="3" s="1"/>
  <c r="K35" i="3"/>
  <c r="P35" i="3" s="1"/>
  <c r="J35" i="3"/>
  <c r="O35" i="3" s="1"/>
  <c r="I35" i="3"/>
  <c r="N35" i="3" s="1"/>
  <c r="K34" i="3"/>
  <c r="P34" i="3" s="1"/>
  <c r="J34" i="3"/>
  <c r="O34" i="3" s="1"/>
  <c r="I34" i="3"/>
  <c r="N34" i="3" s="1"/>
  <c r="K33" i="3"/>
  <c r="P33" i="3" s="1"/>
  <c r="J33" i="3"/>
  <c r="O33" i="3" s="1"/>
  <c r="I33" i="3"/>
  <c r="N33" i="3" s="1"/>
  <c r="K32" i="3"/>
  <c r="P32" i="3" s="1"/>
  <c r="J32" i="3"/>
  <c r="O32" i="3" s="1"/>
  <c r="I32" i="3"/>
  <c r="N32" i="3" s="1"/>
  <c r="K31" i="3"/>
  <c r="P31" i="3" s="1"/>
  <c r="J31" i="3"/>
  <c r="O31" i="3" s="1"/>
  <c r="I31" i="3"/>
  <c r="N31" i="3" s="1"/>
  <c r="K30" i="3"/>
  <c r="P30" i="3" s="1"/>
  <c r="J30" i="3"/>
  <c r="O30" i="3" s="1"/>
  <c r="I30" i="3"/>
  <c r="N30" i="3" s="1"/>
  <c r="K29" i="3"/>
  <c r="P29" i="3" s="1"/>
  <c r="J29" i="3"/>
  <c r="O29" i="3" s="1"/>
  <c r="I29" i="3"/>
  <c r="N29" i="3" s="1"/>
  <c r="K28" i="3"/>
  <c r="P28" i="3" s="1"/>
  <c r="J28" i="3"/>
  <c r="O28" i="3" s="1"/>
  <c r="I28" i="3"/>
  <c r="N28" i="3" s="1"/>
  <c r="K27" i="3"/>
  <c r="P27" i="3" s="1"/>
  <c r="J27" i="3"/>
  <c r="O27" i="3" s="1"/>
  <c r="I27" i="3"/>
  <c r="N27" i="3" s="1"/>
  <c r="K26" i="3"/>
  <c r="P26" i="3" s="1"/>
  <c r="J26" i="3"/>
  <c r="O26" i="3" s="1"/>
  <c r="I26" i="3"/>
  <c r="N26" i="3" s="1"/>
  <c r="K25" i="3"/>
  <c r="P25" i="3" s="1"/>
  <c r="J25" i="3"/>
  <c r="O25" i="3" s="1"/>
  <c r="I25" i="3"/>
  <c r="N25" i="3" s="1"/>
  <c r="K24" i="3"/>
  <c r="P24" i="3" s="1"/>
  <c r="J24" i="3"/>
  <c r="O24" i="3" s="1"/>
  <c r="I24" i="3"/>
  <c r="N24" i="3" s="1"/>
  <c r="K23" i="3"/>
  <c r="P23" i="3" s="1"/>
  <c r="J23" i="3"/>
  <c r="O23" i="3" s="1"/>
  <c r="I23" i="3"/>
  <c r="N23" i="3" s="1"/>
  <c r="K22" i="3"/>
  <c r="P22" i="3" s="1"/>
  <c r="J22" i="3"/>
  <c r="O22" i="3" s="1"/>
  <c r="I22" i="3"/>
  <c r="N22" i="3" s="1"/>
  <c r="K21" i="3"/>
  <c r="P21" i="3" s="1"/>
  <c r="J21" i="3"/>
  <c r="O21" i="3" s="1"/>
  <c r="I21" i="3"/>
  <c r="N21" i="3" s="1"/>
  <c r="K20" i="3"/>
  <c r="P20" i="3" s="1"/>
  <c r="J20" i="3"/>
  <c r="O20" i="3" s="1"/>
  <c r="I20" i="3"/>
  <c r="N20" i="3" s="1"/>
  <c r="K19" i="3"/>
  <c r="P19" i="3" s="1"/>
  <c r="J19" i="3"/>
  <c r="O19" i="3" s="1"/>
  <c r="I19" i="3"/>
  <c r="N19" i="3" s="1"/>
  <c r="K18" i="3"/>
  <c r="P18" i="3" s="1"/>
  <c r="J18" i="3"/>
  <c r="O18" i="3" s="1"/>
  <c r="I18" i="3"/>
  <c r="N18" i="3" s="1"/>
  <c r="K17" i="3"/>
  <c r="P17" i="3" s="1"/>
  <c r="J17" i="3"/>
  <c r="O17" i="3" s="1"/>
  <c r="I17" i="3"/>
  <c r="N17" i="3" s="1"/>
  <c r="K16" i="3"/>
  <c r="P16" i="3" s="1"/>
  <c r="J16" i="3"/>
  <c r="O16" i="3" s="1"/>
  <c r="I16" i="3"/>
  <c r="N16" i="3" s="1"/>
  <c r="K15" i="3"/>
  <c r="P15" i="3" s="1"/>
  <c r="J15" i="3"/>
  <c r="O15" i="3" s="1"/>
  <c r="I15" i="3"/>
  <c r="N15" i="3" s="1"/>
  <c r="K14" i="3"/>
  <c r="P14" i="3" s="1"/>
  <c r="J14" i="3"/>
  <c r="O14" i="3" s="1"/>
  <c r="I14" i="3"/>
  <c r="N14" i="3" s="1"/>
  <c r="K13" i="3"/>
  <c r="P13" i="3" s="1"/>
  <c r="J13" i="3"/>
  <c r="O13" i="3" s="1"/>
  <c r="I13" i="3"/>
  <c r="N13" i="3" s="1"/>
  <c r="K12" i="3"/>
  <c r="P12" i="3" s="1"/>
  <c r="J12" i="3"/>
  <c r="O12" i="3" s="1"/>
  <c r="I12" i="3"/>
  <c r="N12" i="3" s="1"/>
  <c r="K11" i="3"/>
  <c r="P11" i="3" s="1"/>
  <c r="J11" i="3"/>
  <c r="O11" i="3" s="1"/>
  <c r="I11" i="3"/>
  <c r="N11" i="3" s="1"/>
  <c r="K10" i="3"/>
  <c r="P10" i="3" s="1"/>
  <c r="J10" i="3"/>
  <c r="O10" i="3" s="1"/>
  <c r="I10" i="3"/>
  <c r="N10" i="3" s="1"/>
  <c r="K9" i="3"/>
  <c r="P9" i="3" s="1"/>
  <c r="J9" i="3"/>
  <c r="O9" i="3" s="1"/>
  <c r="I9" i="3"/>
  <c r="N9" i="3" s="1"/>
  <c r="K8" i="3"/>
  <c r="P8" i="3" s="1"/>
  <c r="J8" i="3"/>
  <c r="O8" i="3" s="1"/>
  <c r="I8" i="3"/>
  <c r="N8" i="3" s="1"/>
  <c r="K7" i="3"/>
  <c r="P7" i="3" s="1"/>
  <c r="J7" i="3"/>
  <c r="O7" i="3" s="1"/>
  <c r="I7" i="3"/>
  <c r="N7" i="3" s="1"/>
  <c r="K6" i="3"/>
  <c r="P6" i="3" s="1"/>
  <c r="J6" i="3"/>
  <c r="O6" i="3" s="1"/>
  <c r="I6" i="3"/>
  <c r="N6" i="3" s="1"/>
  <c r="K5" i="3"/>
  <c r="P5" i="3" s="1"/>
  <c r="J5" i="3"/>
  <c r="O5" i="3" s="1"/>
  <c r="I5" i="3"/>
  <c r="N5" i="3" s="1"/>
  <c r="K4" i="3"/>
  <c r="P4" i="3" s="1"/>
  <c r="J4" i="3"/>
  <c r="O4" i="3" s="1"/>
  <c r="I4" i="3"/>
  <c r="N4" i="3" s="1"/>
  <c r="K3" i="3"/>
  <c r="P3" i="3" s="1"/>
  <c r="J3" i="3"/>
  <c r="O3" i="3" s="1"/>
  <c r="I3" i="3"/>
  <c r="N3" i="3" s="1"/>
  <c r="H54" i="3"/>
  <c r="M54" i="3" s="1"/>
  <c r="H53" i="3"/>
  <c r="M53" i="3" s="1"/>
  <c r="H52" i="3"/>
  <c r="M52" i="3" s="1"/>
  <c r="H51" i="3"/>
  <c r="M51" i="3" s="1"/>
  <c r="H50" i="3"/>
  <c r="M50" i="3" s="1"/>
  <c r="H49" i="3"/>
  <c r="M49" i="3" s="1"/>
  <c r="H48" i="3"/>
  <c r="M48" i="3" s="1"/>
  <c r="H47" i="3"/>
  <c r="M47" i="3" s="1"/>
  <c r="H46" i="3"/>
  <c r="M46" i="3" s="1"/>
  <c r="H45" i="3"/>
  <c r="M45" i="3" s="1"/>
  <c r="H44" i="3"/>
  <c r="M44" i="3" s="1"/>
  <c r="H43" i="3"/>
  <c r="M43" i="3" s="1"/>
  <c r="H42" i="3"/>
  <c r="M42" i="3" s="1"/>
  <c r="H41" i="3"/>
  <c r="M41" i="3" s="1"/>
  <c r="H40" i="3"/>
  <c r="M40" i="3" s="1"/>
  <c r="H39" i="3"/>
  <c r="M39" i="3" s="1"/>
  <c r="H38" i="3"/>
  <c r="M38" i="3" s="1"/>
  <c r="H37" i="3"/>
  <c r="M37" i="3" s="1"/>
  <c r="H36" i="3"/>
  <c r="M36" i="3" s="1"/>
  <c r="H35" i="3"/>
  <c r="M35" i="3" s="1"/>
  <c r="H34" i="3"/>
  <c r="M34" i="3" s="1"/>
  <c r="H33" i="3"/>
  <c r="M33" i="3" s="1"/>
  <c r="H32" i="3"/>
  <c r="M32" i="3" s="1"/>
  <c r="H31" i="3"/>
  <c r="M31" i="3" s="1"/>
  <c r="H30" i="3"/>
  <c r="M30" i="3" s="1"/>
  <c r="H29" i="3"/>
  <c r="M29" i="3" s="1"/>
  <c r="H28" i="3"/>
  <c r="M28" i="3" s="1"/>
  <c r="H27" i="3"/>
  <c r="M27" i="3" s="1"/>
  <c r="H26" i="3"/>
  <c r="M26" i="3" s="1"/>
  <c r="H25" i="3"/>
  <c r="M25" i="3" s="1"/>
  <c r="H24" i="3"/>
  <c r="M24" i="3" s="1"/>
  <c r="H23" i="3"/>
  <c r="M23" i="3" s="1"/>
  <c r="H22" i="3"/>
  <c r="M22" i="3" s="1"/>
  <c r="H21" i="3"/>
  <c r="M21" i="3" s="1"/>
  <c r="H20" i="3"/>
  <c r="M20" i="3" s="1"/>
  <c r="H19" i="3"/>
  <c r="M19" i="3" s="1"/>
  <c r="H18" i="3"/>
  <c r="M18" i="3" s="1"/>
  <c r="H17" i="3"/>
  <c r="M17" i="3" s="1"/>
  <c r="H16" i="3"/>
  <c r="M16" i="3" s="1"/>
  <c r="H15" i="3"/>
  <c r="M15" i="3" s="1"/>
  <c r="H14" i="3"/>
  <c r="M14" i="3" s="1"/>
  <c r="H13" i="3"/>
  <c r="M13" i="3" s="1"/>
  <c r="H12" i="3"/>
  <c r="M12" i="3" s="1"/>
  <c r="H11" i="3"/>
  <c r="M11" i="3" s="1"/>
  <c r="H10" i="3"/>
  <c r="M10" i="3" s="1"/>
  <c r="H9" i="3"/>
  <c r="M9" i="3" s="1"/>
  <c r="H8" i="3"/>
  <c r="M8" i="3" s="1"/>
  <c r="H7" i="3"/>
  <c r="M7" i="3" s="1"/>
  <c r="H6" i="3"/>
  <c r="M6" i="3" s="1"/>
  <c r="H5" i="3"/>
  <c r="M5" i="3" s="1"/>
  <c r="H4" i="3"/>
  <c r="M4" i="3" s="1"/>
  <c r="H3" i="3"/>
  <c r="M3" i="3" s="1"/>
  <c r="C2" i="3"/>
  <c r="D2" i="3" s="1"/>
  <c r="E2" i="3" s="1"/>
  <c r="F2" i="3" s="1"/>
  <c r="H2" i="3"/>
  <c r="I2" i="3" s="1"/>
  <c r="J2" i="3" s="1"/>
  <c r="K2" i="3" s="1"/>
  <c r="J38" i="41" l="1"/>
  <c r="I51" i="41"/>
  <c r="H48" i="41"/>
  <c r="H36" i="41"/>
  <c r="H33" i="41"/>
  <c r="H37" i="41"/>
  <c r="H41" i="41"/>
  <c r="H45" i="41"/>
  <c r="H49" i="41"/>
  <c r="H53" i="41"/>
  <c r="I5" i="41"/>
  <c r="I33" i="41"/>
  <c r="I37" i="41"/>
  <c r="I41" i="41"/>
  <c r="I45" i="41"/>
  <c r="I49" i="41"/>
  <c r="I53" i="41"/>
  <c r="H32" i="41"/>
  <c r="J33" i="41"/>
  <c r="J37" i="41"/>
  <c r="J41" i="41"/>
  <c r="J45" i="41"/>
  <c r="J49" i="41"/>
  <c r="J53" i="41"/>
  <c r="K9" i="41"/>
  <c r="K33" i="41"/>
  <c r="K37" i="41"/>
  <c r="K41" i="41"/>
  <c r="K45" i="41"/>
  <c r="K49" i="41"/>
  <c r="K53" i="41"/>
  <c r="H34" i="41"/>
  <c r="H38" i="41"/>
  <c r="H42" i="41"/>
  <c r="H46" i="41"/>
  <c r="H50" i="41"/>
  <c r="I34" i="41"/>
  <c r="I38" i="41"/>
  <c r="I42" i="41"/>
  <c r="I46" i="41"/>
  <c r="I50" i="41"/>
  <c r="J46" i="41"/>
  <c r="J6" i="41"/>
  <c r="K6" i="41"/>
  <c r="K34" i="41"/>
  <c r="K38" i="41"/>
  <c r="K42" i="41"/>
  <c r="K46" i="41"/>
  <c r="K50" i="41"/>
  <c r="H7" i="41"/>
  <c r="H11" i="41"/>
  <c r="H31" i="41"/>
  <c r="H35" i="41"/>
  <c r="H39" i="41"/>
  <c r="H43" i="41"/>
  <c r="H47" i="41"/>
  <c r="H51" i="41"/>
  <c r="I31" i="41"/>
  <c r="I39" i="41"/>
  <c r="I43" i="41"/>
  <c r="J50" i="41"/>
  <c r="J11" i="41"/>
  <c r="J19" i="41"/>
  <c r="J27" i="41"/>
  <c r="J31" i="41"/>
  <c r="J35" i="41"/>
  <c r="J39" i="41"/>
  <c r="J43" i="41"/>
  <c r="J47" i="41"/>
  <c r="J51" i="41"/>
  <c r="I35" i="41"/>
  <c r="I47" i="41"/>
  <c r="K11" i="41"/>
  <c r="K19" i="41"/>
  <c r="K27" i="41"/>
  <c r="K31" i="41"/>
  <c r="K35" i="41"/>
  <c r="K39" i="41"/>
  <c r="K43" i="41"/>
  <c r="K47" i="41"/>
  <c r="K51" i="41"/>
  <c r="H52" i="41"/>
  <c r="I36" i="41"/>
  <c r="I40" i="41"/>
  <c r="I44" i="41"/>
  <c r="I48" i="41"/>
  <c r="I52" i="41"/>
  <c r="H44" i="41"/>
  <c r="I32" i="41"/>
  <c r="J32" i="41"/>
  <c r="J36" i="41"/>
  <c r="J40" i="41"/>
  <c r="J44" i="41"/>
  <c r="J48" i="41"/>
  <c r="J52" i="41"/>
  <c r="H40" i="41"/>
  <c r="K32" i="41"/>
  <c r="K36" i="41"/>
  <c r="K40" i="41"/>
  <c r="K44" i="41"/>
  <c r="K48" i="41"/>
  <c r="K52" i="41"/>
  <c r="J5" i="41"/>
  <c r="J9" i="41"/>
  <c r="J13" i="41"/>
  <c r="J17" i="41"/>
  <c r="J21" i="41"/>
  <c r="J25" i="41"/>
  <c r="J29" i="41"/>
  <c r="J34" i="41"/>
  <c r="J42" i="41"/>
  <c r="K5" i="41"/>
  <c r="K17" i="41"/>
  <c r="K25" i="41"/>
  <c r="H6" i="41"/>
  <c r="H10" i="41"/>
  <c r="H14" i="41"/>
  <c r="H18" i="41"/>
  <c r="H22" i="41"/>
  <c r="H26" i="41"/>
  <c r="H30" i="41"/>
  <c r="K13" i="41"/>
  <c r="K21" i="41"/>
  <c r="K29" i="41"/>
  <c r="I6" i="41"/>
  <c r="I10" i="41"/>
  <c r="I14" i="41"/>
  <c r="I18" i="41"/>
  <c r="I22" i="41"/>
  <c r="I26" i="41"/>
  <c r="I30" i="41"/>
  <c r="J10" i="41"/>
  <c r="J14" i="41"/>
  <c r="J18" i="41"/>
  <c r="J22" i="41"/>
  <c r="J26" i="41"/>
  <c r="J30" i="41"/>
  <c r="K10" i="41"/>
  <c r="K14" i="41"/>
  <c r="K18" i="41"/>
  <c r="K22" i="41"/>
  <c r="K26" i="41"/>
  <c r="K30" i="41"/>
  <c r="H19" i="41"/>
  <c r="H23" i="41"/>
  <c r="H27" i="41"/>
  <c r="I7" i="41"/>
  <c r="I11" i="41"/>
  <c r="I15" i="41"/>
  <c r="I19" i="41"/>
  <c r="I23" i="41"/>
  <c r="I27" i="41"/>
  <c r="J7" i="41"/>
  <c r="J15" i="41"/>
  <c r="J23" i="41"/>
  <c r="K7" i="41"/>
  <c r="K15" i="41"/>
  <c r="K23" i="41"/>
  <c r="H15" i="41"/>
  <c r="H4" i="41"/>
  <c r="H8" i="41"/>
  <c r="H12" i="41"/>
  <c r="H16" i="41"/>
  <c r="H20" i="41"/>
  <c r="H24" i="41"/>
  <c r="H28" i="41"/>
  <c r="I4" i="41"/>
  <c r="I8" i="41"/>
  <c r="I12" i="41"/>
  <c r="I16" i="41"/>
  <c r="I20" i="41"/>
  <c r="I24" i="41"/>
  <c r="I28" i="41"/>
  <c r="J4" i="41"/>
  <c r="J8" i="41"/>
  <c r="J12" i="41"/>
  <c r="J16" i="41"/>
  <c r="J20" i="41"/>
  <c r="J24" i="41"/>
  <c r="J28" i="41"/>
  <c r="K4" i="41"/>
  <c r="K12" i="41"/>
  <c r="K16" i="41"/>
  <c r="K20" i="41"/>
  <c r="K24" i="41"/>
  <c r="K28" i="41"/>
  <c r="K8" i="41"/>
  <c r="H5" i="41"/>
  <c r="H9" i="41"/>
  <c r="H13" i="41"/>
  <c r="H17" i="41"/>
  <c r="H21" i="41"/>
  <c r="H25" i="41"/>
  <c r="H29" i="41"/>
  <c r="I9" i="41"/>
  <c r="I13" i="41"/>
  <c r="I17" i="41"/>
  <c r="I21" i="41"/>
  <c r="I25" i="41"/>
  <c r="I29" i="41"/>
  <c r="I3" i="41"/>
  <c r="J3" i="41"/>
  <c r="K3" i="41"/>
  <c r="H3" i="41"/>
  <c r="D3" i="29"/>
  <c r="D4" i="29"/>
  <c r="D5" i="29"/>
  <c r="D6" i="29"/>
  <c r="D7" i="29"/>
  <c r="D8" i="29"/>
  <c r="D9" i="29"/>
  <c r="D10" i="29"/>
  <c r="D11" i="29"/>
  <c r="K44" i="40"/>
  <c r="K49" i="40"/>
  <c r="K39" i="40"/>
  <c r="K31" i="40"/>
  <c r="K37" i="40"/>
  <c r="K50" i="40"/>
  <c r="K38" i="40"/>
  <c r="K43" i="40"/>
  <c r="K45" i="40"/>
  <c r="K32" i="40"/>
  <c r="K40" i="40"/>
  <c r="K52" i="40"/>
  <c r="K51" i="40"/>
  <c r="K46" i="40"/>
  <c r="K33" i="40"/>
  <c r="K47" i="40"/>
  <c r="K34" i="40"/>
  <c r="K53" i="40"/>
  <c r="K41" i="40"/>
  <c r="K42" i="40"/>
  <c r="K48" i="40"/>
  <c r="K35" i="40"/>
  <c r="K36" i="40"/>
  <c r="K4" i="40"/>
  <c r="K5" i="40"/>
  <c r="K29" i="40"/>
  <c r="K6" i="40"/>
  <c r="K12" i="40"/>
  <c r="K17" i="40"/>
  <c r="K24" i="40"/>
  <c r="K30" i="40"/>
  <c r="K18" i="40"/>
  <c r="K7" i="40"/>
  <c r="K13" i="40"/>
  <c r="K8" i="40"/>
  <c r="K26" i="40"/>
  <c r="K19" i="40"/>
  <c r="K14" i="40"/>
  <c r="K9" i="40"/>
  <c r="K15" i="40"/>
  <c r="K20" i="40"/>
  <c r="K27" i="40"/>
  <c r="K25" i="40"/>
  <c r="K10" i="40"/>
  <c r="K21" i="40"/>
  <c r="K23" i="40"/>
  <c r="K11" i="40"/>
  <c r="K16" i="40"/>
  <c r="K22" i="40"/>
  <c r="K28" i="40"/>
  <c r="K3" i="40"/>
  <c r="H16" i="38"/>
  <c r="K3" i="38"/>
  <c r="I6" i="38"/>
  <c r="H48" i="38"/>
  <c r="J18" i="38"/>
  <c r="J27" i="38"/>
  <c r="I38" i="38"/>
  <c r="I22" i="38"/>
  <c r="K32" i="38"/>
  <c r="H32" i="38"/>
  <c r="J11" i="38"/>
  <c r="K16" i="38"/>
  <c r="I7" i="38"/>
  <c r="K49" i="38"/>
  <c r="H4" i="38"/>
  <c r="H52" i="38"/>
  <c r="K28" i="38"/>
  <c r="I34" i="38"/>
  <c r="J39" i="38"/>
  <c r="K44" i="38"/>
  <c r="I50" i="38"/>
  <c r="K23" i="38"/>
  <c r="I29" i="38"/>
  <c r="J34" i="38"/>
  <c r="K39" i="38"/>
  <c r="I45" i="38"/>
  <c r="J50" i="38"/>
  <c r="H19" i="38"/>
  <c r="K17" i="38"/>
  <c r="K33" i="38"/>
  <c r="H36" i="38"/>
  <c r="K12" i="38"/>
  <c r="J23" i="38"/>
  <c r="H21" i="38"/>
  <c r="H53" i="38"/>
  <c r="K7" i="38"/>
  <c r="I13" i="38"/>
  <c r="H6" i="38"/>
  <c r="H22" i="38"/>
  <c r="H38" i="38"/>
  <c r="I8" i="38"/>
  <c r="J13" i="38"/>
  <c r="K18" i="38"/>
  <c r="I24" i="38"/>
  <c r="J29" i="38"/>
  <c r="K34" i="38"/>
  <c r="I40" i="38"/>
  <c r="J45" i="38"/>
  <c r="K50" i="38"/>
  <c r="H23" i="38"/>
  <c r="H39" i="38"/>
  <c r="J8" i="38"/>
  <c r="K13" i="38"/>
  <c r="I19" i="38"/>
  <c r="J24" i="38"/>
  <c r="K29" i="38"/>
  <c r="I35" i="38"/>
  <c r="J40" i="38"/>
  <c r="K45" i="38"/>
  <c r="I51" i="38"/>
  <c r="J43" i="38"/>
  <c r="H18" i="38"/>
  <c r="J12" i="38"/>
  <c r="H20" i="38"/>
  <c r="J7" i="38"/>
  <c r="I18" i="38"/>
  <c r="H5" i="38"/>
  <c r="H37" i="38"/>
  <c r="H7" i="38"/>
  <c r="H8" i="38"/>
  <c r="H24" i="38"/>
  <c r="H40" i="38"/>
  <c r="K8" i="38"/>
  <c r="I14" i="38"/>
  <c r="J19" i="38"/>
  <c r="K24" i="38"/>
  <c r="I30" i="38"/>
  <c r="J35" i="38"/>
  <c r="K40" i="38"/>
  <c r="I46" i="38"/>
  <c r="J51" i="38"/>
  <c r="I9" i="38"/>
  <c r="J14" i="38"/>
  <c r="K19" i="38"/>
  <c r="I25" i="38"/>
  <c r="J30" i="38"/>
  <c r="K35" i="38"/>
  <c r="I41" i="38"/>
  <c r="J46" i="38"/>
  <c r="K51" i="38"/>
  <c r="H35" i="38"/>
  <c r="I20" i="38"/>
  <c r="J25" i="38"/>
  <c r="K30" i="38"/>
  <c r="I36" i="38"/>
  <c r="J41" i="38"/>
  <c r="K46" i="38"/>
  <c r="I52" i="38"/>
  <c r="I39" i="38"/>
  <c r="I47" i="38"/>
  <c r="J52" i="38"/>
  <c r="H25" i="38"/>
  <c r="H26" i="38"/>
  <c r="J9" i="38"/>
  <c r="H11" i="38"/>
  <c r="H43" i="38"/>
  <c r="J20" i="38"/>
  <c r="I31" i="38"/>
  <c r="J15" i="38"/>
  <c r="I26" i="38"/>
  <c r="K36" i="38"/>
  <c r="J47" i="38"/>
  <c r="K52" i="38"/>
  <c r="J28" i="38"/>
  <c r="J44" i="38"/>
  <c r="H9" i="38"/>
  <c r="H41" i="38"/>
  <c r="H10" i="38"/>
  <c r="H42" i="38"/>
  <c r="I4" i="38"/>
  <c r="K25" i="38"/>
  <c r="J36" i="38"/>
  <c r="H12" i="38"/>
  <c r="H44" i="38"/>
  <c r="I10" i="38"/>
  <c r="K20" i="38"/>
  <c r="J31" i="38"/>
  <c r="I42" i="38"/>
  <c r="H13" i="38"/>
  <c r="H29" i="38"/>
  <c r="H45" i="38"/>
  <c r="I5" i="38"/>
  <c r="J10" i="38"/>
  <c r="K15" i="38"/>
  <c r="I21" i="38"/>
  <c r="J26" i="38"/>
  <c r="K31" i="38"/>
  <c r="I37" i="38"/>
  <c r="J42" i="38"/>
  <c r="K47" i="38"/>
  <c r="I53" i="38"/>
  <c r="K48" i="38"/>
  <c r="H17" i="38"/>
  <c r="H50" i="38"/>
  <c r="K14" i="38"/>
  <c r="H27" i="38"/>
  <c r="J4" i="38"/>
  <c r="K9" i="38"/>
  <c r="I15" i="38"/>
  <c r="K41" i="38"/>
  <c r="H28" i="38"/>
  <c r="K4" i="38"/>
  <c r="H14" i="38"/>
  <c r="H30" i="38"/>
  <c r="H46" i="38"/>
  <c r="J5" i="38"/>
  <c r="K10" i="38"/>
  <c r="I16" i="38"/>
  <c r="J21" i="38"/>
  <c r="K26" i="38"/>
  <c r="I32" i="38"/>
  <c r="J37" i="38"/>
  <c r="K42" i="38"/>
  <c r="I48" i="38"/>
  <c r="J53" i="38"/>
  <c r="K6" i="38"/>
  <c r="H51" i="38"/>
  <c r="I23" i="38"/>
  <c r="H15" i="38"/>
  <c r="H31" i="38"/>
  <c r="H47" i="38"/>
  <c r="K5" i="38"/>
  <c r="I11" i="38"/>
  <c r="J16" i="38"/>
  <c r="K21" i="38"/>
  <c r="I27" i="38"/>
  <c r="J32" i="38"/>
  <c r="K37" i="38"/>
  <c r="I43" i="38"/>
  <c r="J48" i="38"/>
  <c r="K53" i="38"/>
  <c r="H33" i="38"/>
  <c r="H49" i="38"/>
  <c r="J6" i="38"/>
  <c r="K11" i="38"/>
  <c r="I17" i="38"/>
  <c r="J22" i="38"/>
  <c r="K27" i="38"/>
  <c r="I33" i="38"/>
  <c r="J38" i="38"/>
  <c r="K43" i="38"/>
  <c r="I49" i="38"/>
  <c r="H34" i="38"/>
  <c r="I12" i="38"/>
  <c r="J17" i="38"/>
  <c r="K22" i="38"/>
  <c r="I28" i="38"/>
  <c r="J33" i="38"/>
  <c r="K38" i="38"/>
  <c r="I44" i="38"/>
  <c r="J49" i="38"/>
  <c r="H3" i="38"/>
  <c r="I3" i="38"/>
  <c r="J3" i="38"/>
  <c r="G12" i="28"/>
  <c r="W8" i="30"/>
  <c r="W3" i="30"/>
  <c r="K47" i="30"/>
  <c r="L30" i="30" s="1"/>
  <c r="J34" i="30"/>
  <c r="J38" i="30"/>
  <c r="J3" i="30"/>
  <c r="J6" i="30"/>
  <c r="J18" i="30"/>
  <c r="J19" i="30"/>
  <c r="J22" i="30"/>
  <c r="J35" i="30"/>
  <c r="Q12" i="30"/>
  <c r="R10" i="30" s="1"/>
  <c r="U12" i="30"/>
  <c r="V10" i="30" s="1"/>
  <c r="J4" i="30"/>
  <c r="J20" i="30"/>
  <c r="J36" i="30"/>
  <c r="J5" i="30"/>
  <c r="J21" i="30"/>
  <c r="J37" i="30"/>
  <c r="J7" i="30"/>
  <c r="J23" i="30"/>
  <c r="J39" i="30"/>
  <c r="J8" i="30"/>
  <c r="J24" i="30"/>
  <c r="J40" i="30"/>
  <c r="J9" i="30"/>
  <c r="J25" i="30"/>
  <c r="J41" i="30"/>
  <c r="J10" i="30"/>
  <c r="J26" i="30"/>
  <c r="J42" i="30"/>
  <c r="J11" i="30"/>
  <c r="J27" i="30"/>
  <c r="J43" i="30"/>
  <c r="J12" i="30"/>
  <c r="J28" i="30"/>
  <c r="J44" i="30"/>
  <c r="J13" i="30"/>
  <c r="J29" i="30"/>
  <c r="J45" i="30"/>
  <c r="J14" i="30"/>
  <c r="J30" i="30"/>
  <c r="J46" i="30"/>
  <c r="J15" i="30"/>
  <c r="J31" i="30"/>
  <c r="J16" i="30"/>
  <c r="J32" i="30"/>
  <c r="J17" i="30"/>
  <c r="V7" i="30"/>
  <c r="O12" i="30"/>
  <c r="P5" i="30" s="1"/>
  <c r="S12" i="30"/>
  <c r="T3" i="30" s="1"/>
  <c r="J50" i="5"/>
  <c r="O50" i="5" s="1"/>
  <c r="H7" i="5"/>
  <c r="M7" i="5" s="1"/>
  <c r="H23" i="5"/>
  <c r="M23" i="5" s="1"/>
  <c r="H39" i="5"/>
  <c r="M39" i="5" s="1"/>
  <c r="I7" i="5"/>
  <c r="N7" i="5" s="1"/>
  <c r="I23" i="5"/>
  <c r="N23" i="5" s="1"/>
  <c r="I39" i="5"/>
  <c r="N39" i="5" s="1"/>
  <c r="J7" i="5"/>
  <c r="O7" i="5" s="1"/>
  <c r="J23" i="5"/>
  <c r="O23" i="5" s="1"/>
  <c r="J39" i="5"/>
  <c r="O39" i="5" s="1"/>
  <c r="H6" i="6"/>
  <c r="M6" i="6" s="1"/>
  <c r="H10" i="6"/>
  <c r="M10" i="6" s="1"/>
  <c r="H14" i="6"/>
  <c r="M14" i="6" s="1"/>
  <c r="H18" i="6"/>
  <c r="M18" i="6" s="1"/>
  <c r="H22" i="6"/>
  <c r="M22" i="6" s="1"/>
  <c r="H26" i="6"/>
  <c r="M26" i="6" s="1"/>
  <c r="H30" i="6"/>
  <c r="M30" i="6" s="1"/>
  <c r="H34" i="6"/>
  <c r="M34" i="6" s="1"/>
  <c r="H38" i="6"/>
  <c r="M38" i="6" s="1"/>
  <c r="H42" i="6"/>
  <c r="M42" i="6" s="1"/>
  <c r="H46" i="6"/>
  <c r="M46" i="6" s="1"/>
  <c r="H50" i="6"/>
  <c r="M50" i="6" s="1"/>
  <c r="H54" i="6"/>
  <c r="M54" i="6" s="1"/>
  <c r="I6" i="6"/>
  <c r="N6" i="6" s="1"/>
  <c r="I10" i="6"/>
  <c r="N10" i="6" s="1"/>
  <c r="I14" i="6"/>
  <c r="N14" i="6" s="1"/>
  <c r="I18" i="6"/>
  <c r="N18" i="6" s="1"/>
  <c r="I22" i="6"/>
  <c r="N22" i="6" s="1"/>
  <c r="I26" i="6"/>
  <c r="N26" i="6" s="1"/>
  <c r="I30" i="6"/>
  <c r="N30" i="6" s="1"/>
  <c r="I34" i="6"/>
  <c r="N34" i="6" s="1"/>
  <c r="I38" i="6"/>
  <c r="N38" i="6" s="1"/>
  <c r="I42" i="6"/>
  <c r="N42" i="6" s="1"/>
  <c r="I46" i="6"/>
  <c r="N46" i="6" s="1"/>
  <c r="I50" i="6"/>
  <c r="N50" i="6" s="1"/>
  <c r="I54" i="6"/>
  <c r="N54" i="6" s="1"/>
  <c r="H7" i="6"/>
  <c r="M7" i="6" s="1"/>
  <c r="H23" i="6"/>
  <c r="M23" i="6" s="1"/>
  <c r="H39" i="6"/>
  <c r="M39" i="6" s="1"/>
  <c r="I7" i="6"/>
  <c r="N7" i="6" s="1"/>
  <c r="I23" i="6"/>
  <c r="N23" i="6" s="1"/>
  <c r="I35" i="6"/>
  <c r="N35" i="6" s="1"/>
  <c r="I39" i="6"/>
  <c r="N39" i="6" s="1"/>
  <c r="I43" i="6"/>
  <c r="N43" i="6" s="1"/>
  <c r="I51" i="6"/>
  <c r="N51" i="6" s="1"/>
  <c r="J7" i="6"/>
  <c r="O7" i="6" s="1"/>
  <c r="J23" i="6"/>
  <c r="O23" i="6" s="1"/>
  <c r="J35" i="6"/>
  <c r="O35" i="6" s="1"/>
  <c r="J39" i="6"/>
  <c r="O39" i="6" s="1"/>
  <c r="J43" i="6"/>
  <c r="O43" i="6" s="1"/>
  <c r="J51" i="6"/>
  <c r="O51" i="6" s="1"/>
  <c r="J51" i="40" l="1"/>
  <c r="J46" i="40"/>
  <c r="J35" i="40"/>
  <c r="J39" i="40"/>
  <c r="I49" i="40"/>
  <c r="J53" i="40"/>
  <c r="J50" i="40"/>
  <c r="I48" i="40"/>
  <c r="J43" i="40"/>
  <c r="H48" i="40"/>
  <c r="I40" i="40"/>
  <c r="J38" i="40"/>
  <c r="J48" i="40"/>
  <c r="I47" i="40"/>
  <c r="H39" i="40"/>
  <c r="J31" i="40"/>
  <c r="H36" i="40"/>
  <c r="I33" i="40"/>
  <c r="H35" i="40"/>
  <c r="H46" i="40"/>
  <c r="I37" i="40"/>
  <c r="H52" i="40"/>
  <c r="I45" i="40"/>
  <c r="H38" i="40"/>
  <c r="I44" i="40"/>
  <c r="J41" i="40"/>
  <c r="J52" i="40"/>
  <c r="I46" i="40"/>
  <c r="H34" i="40"/>
  <c r="I31" i="40"/>
  <c r="H47" i="40"/>
  <c r="J36" i="40"/>
  <c r="J40" i="40"/>
  <c r="J32" i="40"/>
  <c r="H33" i="40"/>
  <c r="H49" i="40"/>
  <c r="I41" i="40"/>
  <c r="H51" i="40"/>
  <c r="I38" i="40"/>
  <c r="I34" i="40"/>
  <c r="J13" i="40"/>
  <c r="I30" i="40"/>
  <c r="H44" i="40"/>
  <c r="I53" i="40"/>
  <c r="J45" i="40"/>
  <c r="H31" i="40"/>
  <c r="H53" i="40"/>
  <c r="I32" i="40"/>
  <c r="I43" i="40"/>
  <c r="J37" i="40"/>
  <c r="J34" i="40"/>
  <c r="J47" i="40"/>
  <c r="H50" i="40"/>
  <c r="I42" i="40"/>
  <c r="I39" i="40"/>
  <c r="H20" i="40"/>
  <c r="H37" i="40"/>
  <c r="J49" i="40"/>
  <c r="H43" i="40"/>
  <c r="H41" i="40"/>
  <c r="J42" i="40"/>
  <c r="I50" i="40"/>
  <c r="I51" i="40"/>
  <c r="I35" i="40"/>
  <c r="J44" i="40"/>
  <c r="I36" i="40"/>
  <c r="J33" i="40"/>
  <c r="H45" i="40"/>
  <c r="H42" i="40"/>
  <c r="H40" i="40"/>
  <c r="I52" i="40"/>
  <c r="H32" i="40"/>
  <c r="I7" i="40"/>
  <c r="I11" i="40"/>
  <c r="J9" i="40"/>
  <c r="J22" i="40"/>
  <c r="I24" i="40"/>
  <c r="I28" i="40"/>
  <c r="I9" i="40"/>
  <c r="J29" i="40"/>
  <c r="H30" i="40"/>
  <c r="I17" i="40"/>
  <c r="J21" i="40"/>
  <c r="J14" i="40"/>
  <c r="H26" i="40"/>
  <c r="I25" i="40"/>
  <c r="I12" i="40"/>
  <c r="I16" i="40"/>
  <c r="H27" i="40"/>
  <c r="J23" i="40"/>
  <c r="H22" i="40"/>
  <c r="H19" i="40"/>
  <c r="J5" i="40"/>
  <c r="H11" i="40"/>
  <c r="I20" i="40"/>
  <c r="I27" i="40"/>
  <c r="I4" i="40"/>
  <c r="I15" i="40"/>
  <c r="J7" i="40"/>
  <c r="H18" i="40"/>
  <c r="I26" i="40"/>
  <c r="H14" i="40"/>
  <c r="I8" i="40"/>
  <c r="H29" i="40"/>
  <c r="H28" i="40"/>
  <c r="I13" i="40"/>
  <c r="I22" i="40"/>
  <c r="H10" i="40"/>
  <c r="H25" i="40"/>
  <c r="H24" i="40"/>
  <c r="H21" i="40"/>
  <c r="H7" i="40"/>
  <c r="I18" i="40"/>
  <c r="H6" i="40"/>
  <c r="H8" i="40"/>
  <c r="H17" i="40"/>
  <c r="I21" i="40"/>
  <c r="H15" i="40"/>
  <c r="I14" i="40"/>
  <c r="J6" i="40"/>
  <c r="H12" i="40"/>
  <c r="H16" i="40"/>
  <c r="H9" i="40"/>
  <c r="I23" i="40"/>
  <c r="I10" i="40"/>
  <c r="I5" i="40"/>
  <c r="H5" i="40"/>
  <c r="H4" i="40"/>
  <c r="J25" i="40"/>
  <c r="J30" i="40"/>
  <c r="J26" i="40"/>
  <c r="I19" i="40"/>
  <c r="I6" i="40"/>
  <c r="J24" i="40"/>
  <c r="J28" i="40"/>
  <c r="J18" i="40"/>
  <c r="J10" i="40"/>
  <c r="H23" i="40"/>
  <c r="J17" i="40"/>
  <c r="J16" i="40"/>
  <c r="J27" i="40"/>
  <c r="J19" i="40"/>
  <c r="J12" i="40"/>
  <c r="J11" i="40"/>
  <c r="J20" i="40"/>
  <c r="J8" i="40"/>
  <c r="I29" i="40"/>
  <c r="J4" i="40"/>
  <c r="J15" i="40"/>
  <c r="H13" i="40"/>
  <c r="J3" i="40"/>
  <c r="H3" i="40"/>
  <c r="I3" i="40"/>
  <c r="H10" i="28"/>
  <c r="H6" i="28"/>
  <c r="H9" i="28"/>
  <c r="H8" i="28"/>
  <c r="H7" i="28"/>
  <c r="H4" i="28"/>
  <c r="H12" i="28" s="1"/>
  <c r="H5" i="28"/>
  <c r="W12" i="30"/>
  <c r="X5" i="30" s="1"/>
  <c r="X6" i="30"/>
  <c r="X3" i="30"/>
  <c r="X4" i="30"/>
  <c r="L14" i="30"/>
  <c r="L5" i="30"/>
  <c r="L37" i="30"/>
  <c r="L26" i="30"/>
  <c r="L27" i="30"/>
  <c r="L11" i="30"/>
  <c r="L42" i="30"/>
  <c r="L9" i="30"/>
  <c r="L40" i="30"/>
  <c r="L6" i="30"/>
  <c r="L34" i="30"/>
  <c r="L32" i="30"/>
  <c r="L35" i="30"/>
  <c r="L33" i="30"/>
  <c r="L31" i="30"/>
  <c r="L15" i="30"/>
  <c r="L36" i="30"/>
  <c r="L16" i="30"/>
  <c r="L41" i="30"/>
  <c r="L20" i="30"/>
  <c r="L10" i="30"/>
  <c r="L46" i="30"/>
  <c r="L25" i="30"/>
  <c r="L4" i="30"/>
  <c r="L19" i="30"/>
  <c r="L45" i="30"/>
  <c r="L24" i="30"/>
  <c r="L18" i="30"/>
  <c r="L39" i="30"/>
  <c r="L44" i="30"/>
  <c r="L23" i="30"/>
  <c r="L29" i="30"/>
  <c r="L3" i="30"/>
  <c r="L28" i="30"/>
  <c r="L7" i="30"/>
  <c r="L8" i="30"/>
  <c r="L12" i="30"/>
  <c r="L38" i="30"/>
  <c r="L17" i="30"/>
  <c r="L13" i="30"/>
  <c r="L43" i="30"/>
  <c r="L22" i="30"/>
  <c r="L21" i="30"/>
  <c r="X10" i="30"/>
  <c r="X9" i="30"/>
  <c r="X8" i="30"/>
  <c r="X7" i="30"/>
  <c r="R5" i="30"/>
  <c r="R4" i="30"/>
  <c r="R3" i="30"/>
  <c r="R12" i="30" s="1"/>
  <c r="R6" i="30"/>
  <c r="R9" i="30"/>
  <c r="R8" i="30"/>
  <c r="R7" i="30"/>
  <c r="V8" i="30"/>
  <c r="V6" i="30"/>
  <c r="V5" i="30"/>
  <c r="P4" i="30"/>
  <c r="P3" i="30"/>
  <c r="V9" i="30"/>
  <c r="V4" i="30"/>
  <c r="V3" i="30"/>
  <c r="P7" i="30"/>
  <c r="J47" i="30"/>
  <c r="P10" i="30"/>
  <c r="P9" i="30"/>
  <c r="P8" i="30"/>
  <c r="T6" i="30"/>
  <c r="P6" i="30"/>
  <c r="T9" i="30"/>
  <c r="T8" i="30"/>
  <c r="T7" i="30"/>
  <c r="T4" i="30"/>
  <c r="T5" i="30"/>
  <c r="T10" i="30"/>
  <c r="L47" i="30" l="1"/>
  <c r="X12" i="30"/>
  <c r="V12" i="30"/>
  <c r="P12" i="30"/>
  <c r="T12" i="30"/>
</calcChain>
</file>

<file path=xl/sharedStrings.xml><?xml version="1.0" encoding="utf-8"?>
<sst xmlns="http://schemas.openxmlformats.org/spreadsheetml/2006/main" count="1831" uniqueCount="243">
  <si>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</si>
  <si>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</si>
  <si>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</si>
  <si>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</si>
  <si>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</si>
  <si>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</si>
  <si>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</si>
  <si>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</si>
  <si>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</si>
  <si>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</si>
  <si>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</si>
  <si>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</si>
  <si>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</si>
  <si>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</si>
  <si>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</si>
  <si>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</si>
  <si>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</si>
  <si>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</si>
  <si>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</si>
  <si>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</si>
  <si>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</si>
  <si>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</si>
  <si>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</si>
  <si>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</si>
  <si>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</si>
  <si>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</si>
  <si>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</si>
  <si>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</si>
  <si>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</si>
  <si>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</si>
  <si>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</si>
  <si>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</si>
  <si>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</si>
  <si>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</si>
  <si>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</si>
  <si>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</si>
  <si>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</si>
  <si>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</si>
  <si>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</si>
  <si>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</si>
  <si>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</si>
  <si>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</si>
  <si>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</si>
  <si>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</si>
  <si>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</si>
  <si>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</si>
  <si>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</si>
  <si>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</si>
  <si>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</si>
  <si>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</si>
  <si>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</si>
  <si>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Countrywide</t>
  </si>
  <si>
    <t>Average Premium</t>
  </si>
  <si>
    <t>Median Insured Home Value</t>
  </si>
  <si>
    <t>Insurance Range</t>
  </si>
  <si>
    <t>%</t>
  </si>
  <si>
    <t>HO-1</t>
  </si>
  <si>
    <t>HO-2</t>
  </si>
  <si>
    <t>HO-3</t>
  </si>
  <si>
    <t>HO-5</t>
  </si>
  <si>
    <t>$49,999 and under</t>
  </si>
  <si>
    <t>$50,000 to $74,999</t>
  </si>
  <si>
    <t>$75,000 to $99,999</t>
  </si>
  <si>
    <t>$100,000 to $124,999</t>
  </si>
  <si>
    <t>$125,000 to $149, 999</t>
  </si>
  <si>
    <t>$150,000 to $174,999</t>
  </si>
  <si>
    <t>$175,000 to $199,999</t>
  </si>
  <si>
    <t>$200,000 to $224,999</t>
  </si>
  <si>
    <t>$225,000 to $249,999</t>
  </si>
  <si>
    <t>$250,000 to $274,999</t>
  </si>
  <si>
    <t>$275,000 to $299,999</t>
  </si>
  <si>
    <t>$300,000 to $324,999</t>
  </si>
  <si>
    <t>$325,000 to $349,999</t>
  </si>
  <si>
    <t>$350,000 to $374,999</t>
  </si>
  <si>
    <t>$375,000 to $399,999</t>
  </si>
  <si>
    <t>$400,000 to $424,999</t>
  </si>
  <si>
    <t>$425,000 to $449,999</t>
  </si>
  <si>
    <t>$450,000 to $474,999</t>
  </si>
  <si>
    <t>$475,000 to $499,999</t>
  </si>
  <si>
    <t>$500,000 to $524,999</t>
  </si>
  <si>
    <t>$525,000 to $549,999</t>
  </si>
  <si>
    <t>$550,000 to $574,999</t>
  </si>
  <si>
    <t>$575,000 to $599,999</t>
  </si>
  <si>
    <t>$600,000 to $624,999</t>
  </si>
  <si>
    <t>$625,000 to $649,999</t>
  </si>
  <si>
    <t>$650,000 to $674,999</t>
  </si>
  <si>
    <t>$675,000 to $699,999</t>
  </si>
  <si>
    <t>$700,000 to $724,999</t>
  </si>
  <si>
    <t>$725,000 to $749,999</t>
  </si>
  <si>
    <t>$750,000 to $774,999</t>
  </si>
  <si>
    <t>$775,000 to $799,999</t>
  </si>
  <si>
    <t>$800,000 to $824,999</t>
  </si>
  <si>
    <t>$825,000 to $849,999</t>
  </si>
  <si>
    <t>$850,000 to $874,999</t>
  </si>
  <si>
    <t>$875,000 to $899,999</t>
  </si>
  <si>
    <t>$900,000 to $924,999</t>
  </si>
  <si>
    <t>$925,000 to $949,999</t>
  </si>
  <si>
    <t>$950,000 to $974,999</t>
  </si>
  <si>
    <t>$975,000 to $999,999</t>
  </si>
  <si>
    <t>1,000,000 to 1,249,999</t>
  </si>
  <si>
    <t>1,250,000 to 1, 499,999</t>
  </si>
  <si>
    <t>1,500,000 to 1,749,999</t>
  </si>
  <si>
    <t>1,750,000 to 1,999,999</t>
  </si>
  <si>
    <t>2,000,000 and up</t>
  </si>
  <si>
    <t>Total</t>
  </si>
  <si>
    <t>Fire or lightning</t>
  </si>
  <si>
    <t>Windstorm or hail</t>
  </si>
  <si>
    <t>Explosion</t>
  </si>
  <si>
    <t>Riots</t>
  </si>
  <si>
    <t>Aircraft</t>
  </si>
  <si>
    <t>Vehicles</t>
  </si>
  <si>
    <t>Smoke</t>
  </si>
  <si>
    <t>Vandalism</t>
  </si>
  <si>
    <t>Theft</t>
  </si>
  <si>
    <t>Falling objects</t>
  </si>
  <si>
    <t>Weight of ice, snow, or sleet</t>
  </si>
  <si>
    <t>Accidental discharge or overflow of water or steam</t>
  </si>
  <si>
    <t>Sudden and accidental tearing, cracking, burning, or bulging</t>
  </si>
  <si>
    <t>Freezing</t>
  </si>
  <si>
    <t>Sudden and accidental damage due to short circuiting</t>
  </si>
  <si>
    <t>Volcanic Eruption</t>
  </si>
  <si>
    <t>Medical Payments to others</t>
  </si>
  <si>
    <t>Liability</t>
  </si>
  <si>
    <t>Perils or Coverage Part&gt;&gt;&gt;</t>
  </si>
  <si>
    <t>Coverage A</t>
  </si>
  <si>
    <t>Coverage B</t>
  </si>
  <si>
    <t>Coverage C</t>
  </si>
  <si>
    <t>Coverage D</t>
  </si>
  <si>
    <t>Coverage E</t>
  </si>
  <si>
    <t>Contents</t>
  </si>
  <si>
    <t>Additional living expenses</t>
  </si>
  <si>
    <t>Calendar year data</t>
  </si>
  <si>
    <t>Paid claim count</t>
  </si>
  <si>
    <t>Coverage F</t>
  </si>
  <si>
    <t>Other Structures</t>
  </si>
  <si>
    <t>Paid Losses and ALAE as a percent of direct written premium</t>
  </si>
  <si>
    <t>All other perils *</t>
  </si>
  <si>
    <t>* All Other perils include, but are not limited to:</t>
  </si>
  <si>
    <t>And so on ....</t>
  </si>
  <si>
    <t>Direct Written premium</t>
  </si>
  <si>
    <t>Direct Earned premium</t>
  </si>
  <si>
    <t>CATASTROPHE Direct Incurred losses</t>
  </si>
  <si>
    <t>CATASTROPHE Direct Paid losses</t>
  </si>
  <si>
    <t>All Incurred losses</t>
  </si>
  <si>
    <t>All Paid losses</t>
  </si>
  <si>
    <t>Earned exposures (Number of homes insured)</t>
  </si>
  <si>
    <t>Amount of insurance years (Insured value)</t>
  </si>
  <si>
    <t>CATASTROPHE LOSS= LOSSES REPORTED TO PROPERTY CLAIM SERVICES FOR OCCURRENCES WITH $25 MILLION OR MORE IN LOSS; INCLUDES HURRICANES; TORNADOS, HAIL; WILDFIRE</t>
  </si>
  <si>
    <t>Calendar year data OR Accident year data (for discussion by the SDWG)</t>
  </si>
  <si>
    <t>PROPOSED OPTION ONE</t>
  </si>
  <si>
    <t>CURRENT</t>
  </si>
  <si>
    <t>50000 to 74999</t>
  </si>
  <si>
    <t>$200,000 to $299,999</t>
  </si>
  <si>
    <t>$300,000 to $399,999</t>
  </si>
  <si>
    <t>$400,000 to $499,999</t>
  </si>
  <si>
    <t>$500,000 and over</t>
  </si>
  <si>
    <t>PROPOSED OPTION TWO</t>
  </si>
  <si>
    <t>$99,999 and under</t>
  </si>
  <si>
    <t>$100,000 to $199,999</t>
  </si>
  <si>
    <t>$500,000 to $749,999</t>
  </si>
  <si>
    <t>$750,000 to $999,999</t>
  </si>
  <si>
    <t>$1,000,000 and over</t>
  </si>
  <si>
    <t>HO-8</t>
  </si>
  <si>
    <t>ALL DF POLICY FORMS</t>
  </si>
  <si>
    <t>HO-4</t>
  </si>
  <si>
    <t>HO-6</t>
  </si>
  <si>
    <t>$13,999 and under</t>
  </si>
  <si>
    <t>$20,000 to $25,999</t>
  </si>
  <si>
    <t>$14,000 to $19,999</t>
  </si>
  <si>
    <t>$26,000 to $31,999</t>
  </si>
  <si>
    <t>$32,000 to $37, 999</t>
  </si>
  <si>
    <t>$38,000 to $43,999</t>
  </si>
  <si>
    <t>$44,000 to $49,999</t>
  </si>
  <si>
    <t>$25,000 to $49,999</t>
  </si>
  <si>
    <t>$200,000 to $299, 999</t>
  </si>
  <si>
    <t>$500,000 AND OVER</t>
  </si>
  <si>
    <t>$100,000 AND OVER</t>
  </si>
  <si>
    <t>Mobile+ means Mobile Homes; Manufactured Homes, and Modular Homes (all policy forms combined)</t>
  </si>
  <si>
    <t>Premium/Median home value (in thousands)</t>
  </si>
  <si>
    <t>Median Insured Home Value *</t>
  </si>
  <si>
    <t>Ranking on Average Premium</t>
  </si>
  <si>
    <t>Ranking on Premium per $1000 in Home Value</t>
  </si>
  <si>
    <t>HYPOTHETICAL ILLUSTRATION</t>
  </si>
  <si>
    <t>so the lower end price ranges for the 3M homes, should not be rolled up too high</t>
  </si>
  <si>
    <t>A new table is proposed to show premium per $1,000 of insured value</t>
  </si>
  <si>
    <t>For example, recent data from the US Census for Louisiana show more than 252,000 mobile homes in the state</t>
  </si>
  <si>
    <t>The Fast Track industry report has captured cat losses and non cat losses for Homeowners, by state; for many years; so obviously the industry sees this data as useful</t>
  </si>
  <si>
    <t>It is possible that regulators may want certain catastrophes by state or by catastrophe, shown</t>
  </si>
  <si>
    <t>Arthur Schwartz</t>
  </si>
  <si>
    <t>Louisiana Department of Insurance</t>
  </si>
  <si>
    <t>Actuary</t>
  </si>
  <si>
    <t>"NAIC Dwelling Fire, Homeowners Owner Occupied, Homeowners Tenant and Condominium/Cooperative Unit Owner's Insurance Report"</t>
  </si>
  <si>
    <t xml:space="preserve">"NAIC Home Insurance Report"; "NAIC Residential Insurance Report"; </t>
  </si>
  <si>
    <t xml:space="preserve">"NAIC Home Insurance Database"; "NAIC Residential Insurance Database"; </t>
  </si>
  <si>
    <t>225-342-7639</t>
  </si>
  <si>
    <t>Arthur.schwartz@ldi.la.gov</t>
  </si>
  <si>
    <t>The current NAIC Dwelling Fire, Homeowners Owner Occupied, Homeowners Tenant and</t>
  </si>
  <si>
    <t>Condominium/Cooperative Unit Owner's Insurance Report</t>
  </si>
  <si>
    <t>There is no table showing average premiums by state, which in the NAIC Automobile Database Report</t>
  </si>
  <si>
    <t>New tables will show ranks by average premium; AND ranks by average premium per thousand of insurance</t>
  </si>
  <si>
    <t>These are metrics which the insurance industry adopted decades ago</t>
  </si>
  <si>
    <t>The table of home value ranges has never been updated, but home values have risen since 2003</t>
  </si>
  <si>
    <t xml:space="preserve">Also, Contents policy forms such as HO4 and HO6 require a different range of home values than HO 1, 2, 3, 5 and 8 </t>
  </si>
  <si>
    <t>Also, there is no data on Mobile, Manufactured, or Modular homes, (3M homes), yet these homes provide shelter to important people.  In some states, these 3M homes are a very large percent of all housing units.</t>
  </si>
  <si>
    <t>gets tremendous attention from media, legislators, interested consumers, academics, and regulators</t>
  </si>
  <si>
    <t>Because home values vary widely among states, a single table of premiums by state is not enough</t>
  </si>
  <si>
    <t>Recent trends in zoning regulations allow tiny homes (fixed to the ground or on wheels); along with ADU's (Accessory Dwelling Units); to alleviate the affordable home situation;</t>
  </si>
  <si>
    <t>New data is proposed to be captured; specifically, non-cat losses  to exposures; and cat losses to exposures</t>
  </si>
  <si>
    <t>where exposures are measured by "number of homes" and "amount of insurance"</t>
  </si>
  <si>
    <t>If a state likes this data, it can conduct its own data call by zip code, to capture data on the "hotspots" within each state; by zip code; where mitigation dollars could do the most good</t>
  </si>
  <si>
    <t xml:space="preserve">New data is proposed to be captured by peril. </t>
  </si>
  <si>
    <t>CATASTROPHE LOSS is defined as  LOSSES REPORTED TO PROPERTY CLAIM SERVICES FOR OCCURRENCES WITH $25 MILLION OR MORE IN LOSS; INCLUDES HURRICANES; TORNADOS, HAIL; WILDFIRE</t>
  </si>
  <si>
    <t>and it is possible that these homes will be covered under policy forms similar to 3M homes</t>
  </si>
  <si>
    <t>No data is captured on the effect of catastrophes, which are largely wind, and wildfire, and which are useful data for analyses by regulators, academic researchers, and the public</t>
  </si>
  <si>
    <t>The relationship between non-cat losses to  all losses; and cat losses to all losses; over time; gives a rough but useful idea of the dollar value of mitigation for that state</t>
  </si>
  <si>
    <t>Problems with current format and data tables; and proposed solutions</t>
  </si>
  <si>
    <t>HYPOTHETICAL ILLUSTRATION (POSSIBLY THE RANKS WOULD GO ON A SEPARATE TABLE AS SHOWN HERE)</t>
  </si>
  <si>
    <t>HYPOTHETICAL ILLUSTRATION (RANDOM NUMBERS WERE CHOSEN FOR YEARS 2021 TO 2018, TO MAKE THE DATA MORE REALISTIC)</t>
  </si>
  <si>
    <t>has never had its format changed from the first report in 2003</t>
  </si>
  <si>
    <t>compared to about 1,040,000 housing units</t>
  </si>
  <si>
    <t>implying that full mitigation could result in a reduction in premiums of 30.1/119.3 or 74.8%</t>
  </si>
  <si>
    <t>For example, for Louisiana, 2002 to 2022 loss ratios with catastrophes average 119.3%; without catastrophes 30.1%</t>
  </si>
  <si>
    <t>Coverage A Dwelling</t>
  </si>
  <si>
    <t>Coverage B Attached structures</t>
  </si>
  <si>
    <t>Coverage C Contents</t>
  </si>
  <si>
    <t>Issues for discussion</t>
  </si>
  <si>
    <t>2&gt; in the IEE, is there value in breaking out "the cost of reinsurance" from other expenses?</t>
  </si>
  <si>
    <t>3&gt; in the IEE, is there value in breaking out "the modeled cost" (from a model for wind, flood, earthquake) from other expenses?</t>
  </si>
  <si>
    <t>1&gt; in Perils, is there value in breaking out Wildfire from Fire?</t>
  </si>
  <si>
    <t>Coverage D Additional living expenses</t>
  </si>
  <si>
    <t>Coverage F Liability</t>
  </si>
  <si>
    <t>Coverage E Medical Payments to Others</t>
  </si>
  <si>
    <t>Earned exposures (Number of homes or residential units insured)</t>
  </si>
  <si>
    <t>Fair rental value</t>
  </si>
  <si>
    <t>Median Insured Value</t>
  </si>
  <si>
    <t>Premium/Median insured value (in thousands)</t>
  </si>
  <si>
    <t>$14,999 and under</t>
  </si>
  <si>
    <t>$15,000 to $24,999</t>
  </si>
  <si>
    <t>PROPOSED OPTION</t>
  </si>
  <si>
    <t xml:space="preserve">Note&gt;  some of these coverages such as coverages A may not apply to HO4 but may apply to HO6 </t>
  </si>
  <si>
    <t>4&gt; in the Profitability Report, should losses be shown separately from catastrophe losses? Should the report show the cost of reinsurance and the modeled cost, as separate expenses?</t>
  </si>
  <si>
    <t>It is suggested to change the name of this report from</t>
  </si>
  <si>
    <t>to something which is easier for the average person to search for online; with a four alternatives shown: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</si>
</sst>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  <numFmt numFmtId="167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4A4A4A"/>
      <name val="Inherit"/>
    </font>
    <font>
      <sz val="12"/>
      <color theme="1"/>
      <name val="Calibri"/>
      <family val="2"/>
      <scheme val="minor"/>
    </font>
    <font>
      <sz val="12"/>
      <color rgb="FF4A4A4A"/>
      <name val="Inherit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shrinkToFit="1"/>
    </xf>
    <xf numFmtId="165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6" fontId="0" fillId="0" borderId="0" xfId="1" applyNumberFormat="1" applyFont="1"/>
    <xf numFmtId="10" fontId="2" fillId="0" borderId="0" xfId="2" applyNumberFormat="1" applyFont="1"/>
    <xf numFmtId="0" fontId="3" fillId="0" borderId="0" xfId="0" applyFont="1" applyAlignment="1">
      <alignment horizontal="left" vertical="center" wrapText="1" indent="1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0" fontId="4" fillId="0" borderId="9" xfId="0" applyFont="1" applyBorder="1"/>
    <xf numFmtId="0" fontId="5" fillId="0" borderId="8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4" fillId="0" borderId="11" xfId="0" applyFont="1" applyBorder="1"/>
    <xf numFmtId="0" fontId="4" fillId="0" borderId="12" xfId="0" applyFont="1" applyBorder="1"/>
    <xf numFmtId="0" fontId="4" fillId="0" borderId="8" xfId="0" applyFont="1" applyBorder="1" applyAlignment="1">
      <alignment vertical="center"/>
    </xf>
    <xf numFmtId="166" fontId="0" fillId="0" borderId="0" xfId="0" applyNumberFormat="1"/>
    <xf numFmtId="0" fontId="0" fillId="2" borderId="0" xfId="0" applyFill="1"/>
    <xf numFmtId="0" fontId="0" fillId="2" borderId="2" xfId="0" applyFill="1" applyBorder="1"/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2" fillId="0" borderId="0" xfId="0" applyFont="1" applyAlignment="1">
      <alignment horizontal="center" vertical="center"/>
    </xf>
    <xf numFmtId="167" fontId="2" fillId="0" borderId="0" xfId="2" applyNumberFormat="1" applyFont="1"/>
    <xf numFmtId="0" fontId="2" fillId="0" borderId="13" xfId="0" applyFont="1" applyBorder="1" applyAlignment="1">
      <alignment horizontal="center" vertical="center"/>
    </xf>
    <xf numFmtId="0" fontId="0" fillId="3" borderId="0" xfId="0" applyFill="1"/>
    <xf numFmtId="0" fontId="2" fillId="2" borderId="0" xfId="0" applyFont="1" applyFill="1" applyAlignment="1">
      <alignment wrapText="1"/>
    </xf>
    <xf numFmtId="0" fontId="7" fillId="0" borderId="0" xfId="0" applyFont="1"/>
    <xf numFmtId="0" fontId="7" fillId="4" borderId="0" xfId="0" applyFont="1" applyFill="1"/>
    <xf numFmtId="0" fontId="6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10" fillId="0" borderId="0" xfId="3" applyFont="1" applyAlignment="1">
      <alignment wrapText="1"/>
    </xf>
    <xf numFmtId="0" fontId="7" fillId="0" borderId="0" xfId="0" applyFont="1" applyAlignment="1">
      <alignment wrapText="1"/>
    </xf>
    <xf numFmtId="10" fontId="0" fillId="0" borderId="0" xfId="0" applyNumberFormat="1"/>
    <xf numFmtId="166" fontId="0" fillId="0" borderId="0" xfId="1" applyNumberFormat="1" applyFont="1" applyBorder="1"/>
    <xf numFmtId="10" fontId="2" fillId="0" borderId="0" xfId="2" applyNumberFormat="1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thur.schwartz@ldi.l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E0B06-A1AB-4F96-AEE8-74179D1D0201}">
  <dimension ref="A1"/>
  <sheetViews>
    <sheetView workbookViewId="0"/>
  </sheetViews>
  <sheetFormatPr defaultColWidth="9.1796875" defaultRowHeight="14.5"/>
  <cols>
    <col min="1" max="16384" width="9.1796875" style="3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1491-92E2-4A3C-850C-A502D22905A5}">
  <dimension ref="A1:AH94"/>
  <sheetViews>
    <sheetView topLeftCell="G2" workbookViewId="0">
      <selection activeCell="V3" sqref="V3:W3"/>
    </sheetView>
  </sheetViews>
  <sheetFormatPr defaultRowHeight="14.5"/>
  <cols>
    <col min="1" max="1" width="15.453125" customWidth="1"/>
    <col min="4" max="5" width="11" customWidth="1"/>
    <col min="6" max="7" width="14.26953125" customWidth="1"/>
    <col min="9" max="9" width="12.26953125" customWidth="1"/>
    <col min="10" max="10" width="13.54296875" customWidth="1"/>
    <col min="11" max="11" width="13.453125" customWidth="1"/>
    <col min="12" max="12" width="11.1796875" customWidth="1"/>
    <col min="13" max="13" width="13.1796875" customWidth="1"/>
    <col min="14" max="14" width="13.81640625" customWidth="1"/>
    <col min="15" max="15" width="13.453125" customWidth="1"/>
    <col min="16" max="17" width="13" customWidth="1"/>
    <col min="18" max="19" width="12.81640625" customWidth="1"/>
    <col min="20" max="20" width="13.453125" customWidth="1"/>
    <col min="21" max="23" width="13" customWidth="1"/>
    <col min="24" max="25" width="12.54296875" customWidth="1"/>
    <col min="26" max="26" width="11.1796875" customWidth="1"/>
    <col min="27" max="27" width="12.26953125" customWidth="1"/>
  </cols>
  <sheetData>
    <row r="1" spans="1:34">
      <c r="D1" t="s">
        <v>124</v>
      </c>
      <c r="E1" t="s">
        <v>124</v>
      </c>
      <c r="F1" t="s">
        <v>124</v>
      </c>
      <c r="G1" t="s">
        <v>124</v>
      </c>
      <c r="H1" t="s">
        <v>124</v>
      </c>
      <c r="I1" t="s">
        <v>124</v>
      </c>
      <c r="J1" t="s">
        <v>124</v>
      </c>
      <c r="K1" t="s">
        <v>124</v>
      </c>
      <c r="L1" t="s">
        <v>124</v>
      </c>
      <c r="M1" t="s">
        <v>124</v>
      </c>
      <c r="N1" t="s">
        <v>124</v>
      </c>
      <c r="O1" t="s">
        <v>124</v>
      </c>
      <c r="P1" t="s">
        <v>125</v>
      </c>
      <c r="Q1" t="s">
        <v>125</v>
      </c>
      <c r="R1" t="s">
        <v>126</v>
      </c>
      <c r="S1" t="s">
        <v>126</v>
      </c>
      <c r="T1" t="s">
        <v>127</v>
      </c>
      <c r="U1" t="s">
        <v>127</v>
      </c>
      <c r="X1" t="s">
        <v>128</v>
      </c>
      <c r="Y1" t="s">
        <v>128</v>
      </c>
      <c r="Z1" t="s">
        <v>133</v>
      </c>
      <c r="AA1" t="s">
        <v>133</v>
      </c>
    </row>
    <row r="2" spans="1:34" ht="142.5" customHeight="1">
      <c r="B2" s="2" t="s">
        <v>131</v>
      </c>
      <c r="C2" s="2" t="s">
        <v>123</v>
      </c>
      <c r="D2" s="14" t="s">
        <v>105</v>
      </c>
      <c r="E2" s="14" t="s">
        <v>105</v>
      </c>
      <c r="F2" s="14" t="s">
        <v>106</v>
      </c>
      <c r="G2" s="14" t="s">
        <v>106</v>
      </c>
      <c r="H2" s="14" t="s">
        <v>108</v>
      </c>
      <c r="I2" s="14" t="s">
        <v>108</v>
      </c>
      <c r="J2" s="14" t="s">
        <v>112</v>
      </c>
      <c r="K2" s="14" t="s">
        <v>112</v>
      </c>
      <c r="L2" s="14" t="s">
        <v>113</v>
      </c>
      <c r="M2" s="14" t="s">
        <v>113</v>
      </c>
      <c r="N2" s="14" t="s">
        <v>136</v>
      </c>
      <c r="O2" s="14" t="s">
        <v>136</v>
      </c>
      <c r="P2" s="14" t="s">
        <v>134</v>
      </c>
      <c r="Q2" s="14" t="s">
        <v>134</v>
      </c>
      <c r="R2" s="14" t="s">
        <v>129</v>
      </c>
      <c r="S2" s="14" t="s">
        <v>129</v>
      </c>
      <c r="T2" s="14" t="s">
        <v>130</v>
      </c>
      <c r="U2" s="14" t="s">
        <v>130</v>
      </c>
      <c r="V2" s="14" t="s">
        <v>233</v>
      </c>
      <c r="W2" s="14" t="s">
        <v>233</v>
      </c>
      <c r="X2" s="14" t="s">
        <v>121</v>
      </c>
      <c r="Y2" s="14" t="s">
        <v>121</v>
      </c>
      <c r="Z2" s="14" t="s">
        <v>122</v>
      </c>
      <c r="AA2" s="14" t="s">
        <v>122</v>
      </c>
    </row>
    <row r="3" spans="1:34" ht="142.5" customHeight="1">
      <c r="B3" s="2"/>
      <c r="C3" s="2"/>
      <c r="D3" s="2" t="s">
        <v>135</v>
      </c>
      <c r="E3" s="2" t="s">
        <v>132</v>
      </c>
      <c r="F3" s="2" t="s">
        <v>135</v>
      </c>
      <c r="G3" s="2" t="s">
        <v>132</v>
      </c>
      <c r="H3" s="2" t="s">
        <v>135</v>
      </c>
      <c r="I3" s="2" t="s">
        <v>132</v>
      </c>
      <c r="J3" s="2" t="s">
        <v>135</v>
      </c>
      <c r="K3" s="2" t="s">
        <v>132</v>
      </c>
      <c r="L3" s="2" t="s">
        <v>135</v>
      </c>
      <c r="M3" s="2" t="s">
        <v>132</v>
      </c>
      <c r="N3" s="2" t="s">
        <v>135</v>
      </c>
      <c r="O3" s="2" t="s">
        <v>132</v>
      </c>
      <c r="P3" s="2" t="s">
        <v>135</v>
      </c>
      <c r="Q3" s="2" t="s">
        <v>132</v>
      </c>
      <c r="R3" s="2" t="s">
        <v>135</v>
      </c>
      <c r="S3" s="2" t="s">
        <v>132</v>
      </c>
      <c r="T3" s="2" t="s">
        <v>135</v>
      </c>
      <c r="U3" s="2" t="s">
        <v>132</v>
      </c>
      <c r="V3" s="2" t="s">
        <v>135</v>
      </c>
      <c r="W3" s="2" t="s">
        <v>132</v>
      </c>
      <c r="X3" s="2" t="s">
        <v>135</v>
      </c>
      <c r="Y3" s="2" t="s">
        <v>132</v>
      </c>
      <c r="Z3" s="2" t="s">
        <v>135</v>
      </c>
      <c r="AA3" s="2" t="s">
        <v>132</v>
      </c>
    </row>
    <row r="4" spans="1:34" ht="15.5">
      <c r="A4" t="s">
        <v>0</v>
      </c>
      <c r="B4">
        <v>2023</v>
      </c>
      <c r="AC4" s="15" t="s">
        <v>137</v>
      </c>
      <c r="AD4" s="16"/>
      <c r="AE4" s="16"/>
      <c r="AF4" s="16"/>
      <c r="AG4" s="16"/>
      <c r="AH4" s="17"/>
    </row>
    <row r="5" spans="1:34" ht="15.5">
      <c r="B5">
        <f>B4-1</f>
        <v>2022</v>
      </c>
      <c r="AC5" s="24" t="s">
        <v>111</v>
      </c>
      <c r="AD5" s="18"/>
      <c r="AE5" s="18"/>
      <c r="AF5" s="18"/>
      <c r="AG5" s="18"/>
      <c r="AH5" s="19"/>
    </row>
    <row r="6" spans="1:34" ht="15.5">
      <c r="B6">
        <f t="shared" ref="B6:B15" si="0">B5-1</f>
        <v>2021</v>
      </c>
      <c r="AC6" s="20" t="s">
        <v>107</v>
      </c>
      <c r="AD6" s="18"/>
      <c r="AE6" s="18"/>
      <c r="AF6" s="18"/>
      <c r="AG6" s="18"/>
      <c r="AH6" s="19"/>
    </row>
    <row r="7" spans="1:34" ht="15.5">
      <c r="B7">
        <f t="shared" si="0"/>
        <v>2020</v>
      </c>
      <c r="AC7" s="20" t="s">
        <v>109</v>
      </c>
      <c r="AD7" s="18"/>
      <c r="AE7" s="18"/>
      <c r="AF7" s="18"/>
      <c r="AG7" s="18"/>
      <c r="AH7" s="19"/>
    </row>
    <row r="8" spans="1:34" ht="15.5">
      <c r="B8">
        <f t="shared" si="0"/>
        <v>2019</v>
      </c>
      <c r="AC8" s="20" t="s">
        <v>110</v>
      </c>
      <c r="AD8" s="18"/>
      <c r="AE8" s="18"/>
      <c r="AF8" s="18"/>
      <c r="AG8" s="18"/>
      <c r="AH8" s="19"/>
    </row>
    <row r="9" spans="1:34" ht="15.5">
      <c r="B9">
        <f t="shared" si="0"/>
        <v>2018</v>
      </c>
      <c r="AC9" s="20" t="s">
        <v>114</v>
      </c>
      <c r="AD9" s="18"/>
      <c r="AE9" s="18"/>
      <c r="AF9" s="18"/>
      <c r="AG9" s="18"/>
      <c r="AH9" s="19"/>
    </row>
    <row r="10" spans="1:34" ht="15.5">
      <c r="B10">
        <f t="shared" si="0"/>
        <v>2017</v>
      </c>
      <c r="AC10" s="20" t="s">
        <v>115</v>
      </c>
      <c r="AD10" s="18"/>
      <c r="AE10" s="18"/>
      <c r="AF10" s="18"/>
      <c r="AG10" s="18"/>
      <c r="AH10" s="19"/>
    </row>
    <row r="11" spans="1:34" ht="15.5">
      <c r="B11">
        <f t="shared" si="0"/>
        <v>2016</v>
      </c>
      <c r="AC11" s="20" t="s">
        <v>116</v>
      </c>
      <c r="AD11" s="18"/>
      <c r="AE11" s="18"/>
      <c r="AF11" s="18"/>
      <c r="AG11" s="18"/>
      <c r="AH11" s="19"/>
    </row>
    <row r="12" spans="1:34" ht="15.5">
      <c r="B12">
        <f t="shared" si="0"/>
        <v>2015</v>
      </c>
      <c r="AC12" s="20" t="s">
        <v>117</v>
      </c>
      <c r="AD12" s="18"/>
      <c r="AE12" s="18"/>
      <c r="AF12" s="18"/>
      <c r="AG12" s="18"/>
      <c r="AH12" s="19"/>
    </row>
    <row r="13" spans="1:34" ht="15.5">
      <c r="B13">
        <f t="shared" si="0"/>
        <v>2014</v>
      </c>
      <c r="AC13" s="20" t="s">
        <v>118</v>
      </c>
      <c r="AD13" s="18"/>
      <c r="AE13" s="18"/>
      <c r="AF13" s="18"/>
      <c r="AG13" s="18"/>
      <c r="AH13" s="19"/>
    </row>
    <row r="14" spans="1:34" ht="15.5">
      <c r="B14">
        <f t="shared" si="0"/>
        <v>2013</v>
      </c>
      <c r="AC14" s="20" t="s">
        <v>119</v>
      </c>
      <c r="AD14" s="18"/>
      <c r="AE14" s="18"/>
      <c r="AF14" s="18"/>
      <c r="AG14" s="18"/>
      <c r="AH14" s="19"/>
    </row>
    <row r="15" spans="1:34" ht="15.5">
      <c r="B15">
        <f t="shared" si="0"/>
        <v>2012</v>
      </c>
      <c r="AC15" s="21" t="s">
        <v>120</v>
      </c>
      <c r="AD15" s="22"/>
      <c r="AE15" s="22"/>
      <c r="AF15" s="22"/>
      <c r="AG15" s="22"/>
      <c r="AH15" s="23"/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138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DE0B-FC22-4599-90BC-7BC91D49131A}">
  <dimension ref="A2:L94"/>
  <sheetViews>
    <sheetView workbookViewId="0">
      <selection activeCell="C1" sqref="C1:C1048576"/>
    </sheetView>
  </sheetViews>
  <sheetFormatPr defaultRowHeight="14.5"/>
  <cols>
    <col min="1" max="1" width="15.453125" customWidth="1"/>
    <col min="2" max="2" width="10.54296875" customWidth="1"/>
    <col min="5" max="5" width="15.81640625" customWidth="1"/>
    <col min="6" max="6" width="14.7265625" customWidth="1"/>
    <col min="9" max="9" width="10.453125" customWidth="1"/>
    <col min="10" max="10" width="10.7265625" customWidth="1"/>
    <col min="12" max="12" width="29.81640625" customWidth="1"/>
  </cols>
  <sheetData>
    <row r="2" spans="1:12" ht="142.5" customHeight="1">
      <c r="B2" s="2" t="s">
        <v>148</v>
      </c>
      <c r="C2" s="2"/>
      <c r="D2" s="2"/>
      <c r="E2" s="2"/>
      <c r="F2" s="2"/>
      <c r="G2" s="2"/>
      <c r="H2" s="2"/>
      <c r="I2" s="2"/>
      <c r="J2" s="2"/>
      <c r="K2" s="2"/>
      <c r="L2" s="2" t="s">
        <v>147</v>
      </c>
    </row>
    <row r="3" spans="1:12" ht="142.5" customHeight="1">
      <c r="B3" s="2"/>
      <c r="C3" s="2" t="s">
        <v>139</v>
      </c>
      <c r="D3" s="2" t="s">
        <v>140</v>
      </c>
      <c r="E3" s="2" t="s">
        <v>141</v>
      </c>
      <c r="F3" s="2" t="s">
        <v>142</v>
      </c>
      <c r="G3" s="2" t="s">
        <v>143</v>
      </c>
      <c r="H3" s="2" t="s">
        <v>144</v>
      </c>
      <c r="I3" s="2" t="s">
        <v>145</v>
      </c>
      <c r="J3" s="2" t="s">
        <v>146</v>
      </c>
      <c r="K3" s="2"/>
    </row>
    <row r="4" spans="1:12">
      <c r="A4" t="s">
        <v>0</v>
      </c>
      <c r="B4">
        <v>2023</v>
      </c>
    </row>
    <row r="5" spans="1:12">
      <c r="B5">
        <f>B4-1</f>
        <v>2022</v>
      </c>
    </row>
    <row r="6" spans="1:12">
      <c r="B6">
        <f t="shared" ref="B6:B15" si="0">B5-1</f>
        <v>2021</v>
      </c>
    </row>
    <row r="7" spans="1:12">
      <c r="B7">
        <f t="shared" si="0"/>
        <v>2020</v>
      </c>
    </row>
    <row r="8" spans="1:12">
      <c r="B8">
        <f t="shared" si="0"/>
        <v>2019</v>
      </c>
    </row>
    <row r="9" spans="1:12">
      <c r="B9">
        <f t="shared" si="0"/>
        <v>2018</v>
      </c>
    </row>
    <row r="10" spans="1:12">
      <c r="B10">
        <f t="shared" si="0"/>
        <v>2017</v>
      </c>
    </row>
    <row r="11" spans="1:12">
      <c r="B11">
        <f t="shared" si="0"/>
        <v>2016</v>
      </c>
    </row>
    <row r="12" spans="1:12">
      <c r="B12">
        <f t="shared" si="0"/>
        <v>2015</v>
      </c>
    </row>
    <row r="13" spans="1:12">
      <c r="B13">
        <f t="shared" si="0"/>
        <v>2014</v>
      </c>
    </row>
    <row r="14" spans="1:12">
      <c r="B14">
        <f t="shared" si="0"/>
        <v>2013</v>
      </c>
    </row>
    <row r="15" spans="1:12">
      <c r="B15">
        <f t="shared" si="0"/>
        <v>2012</v>
      </c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138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54AD6-5F9E-4A80-AFDF-17BA0C5A9B7F}">
  <dimension ref="A1:P54"/>
  <sheetViews>
    <sheetView workbookViewId="0"/>
  </sheetViews>
  <sheetFormatPr defaultRowHeight="14.5"/>
  <cols>
    <col min="1" max="1" width="21.7265625" customWidth="1"/>
  </cols>
  <sheetData>
    <row r="1" spans="1:16" ht="101.5">
      <c r="A1" s="34" t="s">
        <v>217</v>
      </c>
      <c r="B1" s="2" t="s">
        <v>52</v>
      </c>
      <c r="C1" s="2" t="s">
        <v>52</v>
      </c>
      <c r="D1" s="2" t="s">
        <v>52</v>
      </c>
      <c r="E1" s="2" t="s">
        <v>52</v>
      </c>
      <c r="F1" s="2" t="s">
        <v>52</v>
      </c>
      <c r="G1" s="2" t="s">
        <v>234</v>
      </c>
      <c r="H1" s="2" t="s">
        <v>234</v>
      </c>
      <c r="I1" s="2" t="s">
        <v>234</v>
      </c>
      <c r="J1" s="2" t="s">
        <v>234</v>
      </c>
      <c r="K1" s="2" t="s">
        <v>234</v>
      </c>
      <c r="L1" s="2" t="s">
        <v>235</v>
      </c>
      <c r="M1" s="2" t="s">
        <v>235</v>
      </c>
      <c r="N1" s="2" t="s">
        <v>235</v>
      </c>
      <c r="O1" s="2" t="s">
        <v>235</v>
      </c>
      <c r="P1" s="2" t="s">
        <v>235</v>
      </c>
    </row>
    <row r="2" spans="1:16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  <c r="L2">
        <v>2022</v>
      </c>
      <c r="M2">
        <f>L2-1</f>
        <v>2021</v>
      </c>
      <c r="N2">
        <f t="shared" ref="N2:O2" si="2">M2-1</f>
        <v>2020</v>
      </c>
      <c r="O2">
        <f t="shared" si="2"/>
        <v>2019</v>
      </c>
      <c r="P2">
        <f>O2-1</f>
        <v>2018</v>
      </c>
    </row>
    <row r="3" spans="1:16">
      <c r="A3" t="s">
        <v>0</v>
      </c>
      <c r="B3" s="5">
        <v>233.035</v>
      </c>
      <c r="C3" s="5">
        <v>226.59</v>
      </c>
      <c r="D3" s="5">
        <v>214.39</v>
      </c>
      <c r="E3" s="5">
        <v>197.8475</v>
      </c>
      <c r="F3" s="5">
        <v>184.98249999999999</v>
      </c>
      <c r="G3" s="6">
        <v>8580</v>
      </c>
      <c r="H3" s="4">
        <f ca="1">RANDBETWEEN(85,115)*0.01*G3</f>
        <v>9009</v>
      </c>
      <c r="I3" s="4">
        <f ca="1">RANDBETWEEN(85,115)*0.01*G3*0.98</f>
        <v>9669.6600000000017</v>
      </c>
      <c r="J3" s="4">
        <f ca="1">RANDBETWEEN(85,115)*0.01*G3*0.96</f>
        <v>8236.7999999999993</v>
      </c>
      <c r="K3" s="4">
        <f ca="1">RANDBETWEEN(85,115)*0.01*G3*0.94</f>
        <v>9194.3279999999995</v>
      </c>
      <c r="L3">
        <f>B3*1000/G3</f>
        <v>27.160256410256409</v>
      </c>
      <c r="M3">
        <f t="shared" ref="M3:P3" ca="1" si="3">C3*1000/H3</f>
        <v>25.151515151515152</v>
      </c>
      <c r="N3">
        <f t="shared" ca="1" si="3"/>
        <v>22.171410370168129</v>
      </c>
      <c r="O3">
        <f t="shared" ca="1" si="3"/>
        <v>24.01994706682207</v>
      </c>
      <c r="P3">
        <f t="shared" ca="1" si="3"/>
        <v>20.119197400832341</v>
      </c>
    </row>
    <row r="4" spans="1:16">
      <c r="A4" t="s">
        <v>1</v>
      </c>
      <c r="B4" s="5">
        <v>247.77250000000001</v>
      </c>
      <c r="C4" s="5">
        <v>241.36250000000001</v>
      </c>
      <c r="D4" s="5">
        <v>232.85749999999999</v>
      </c>
      <c r="E4" s="5">
        <v>227.8425</v>
      </c>
      <c r="F4" s="5">
        <v>228.89750000000001</v>
      </c>
      <c r="G4" s="6">
        <v>11520</v>
      </c>
      <c r="H4" s="4">
        <f t="shared" ref="H4:H54" ca="1" si="4">RANDBETWEEN(85,115)*0.01*G4</f>
        <v>12787.2</v>
      </c>
      <c r="I4" s="4">
        <f t="shared" ref="I4:I54" ca="1" si="5">RANDBETWEEN(85,115)*0.01*G4*0.98</f>
        <v>12870.144</v>
      </c>
      <c r="J4" s="4">
        <f t="shared" ref="J4:J54" ca="1" si="6">RANDBETWEEN(85,115)*0.01*G4*0.96</f>
        <v>10948.607999999998</v>
      </c>
      <c r="K4" s="4">
        <f t="shared" ref="K4:K54" ca="1" si="7">RANDBETWEEN(85,115)*0.01*G4*0.94</f>
        <v>9312.768</v>
      </c>
      <c r="L4">
        <f t="shared" ref="L4:L54" si="8">B4*1000/G4</f>
        <v>21.508029513888889</v>
      </c>
      <c r="M4">
        <f t="shared" ref="M4:M54" ca="1" si="9">C4*1000/H4</f>
        <v>18.875320633133132</v>
      </c>
      <c r="N4">
        <f t="shared" ref="N4:N54" ca="1" si="10">D4*1000/I4</f>
        <v>18.092843405637108</v>
      </c>
      <c r="O4">
        <f t="shared" ref="O4:O54" ca="1" si="11">E4*1000/J4</f>
        <v>20.810179705036479</v>
      </c>
      <c r="P4">
        <f t="shared" ref="P4:P54" ca="1" si="12">F4*1000/K4</f>
        <v>24.578889971273846</v>
      </c>
    </row>
    <row r="5" spans="1:16">
      <c r="A5" t="s">
        <v>2</v>
      </c>
      <c r="B5" s="5">
        <v>265.98250000000002</v>
      </c>
      <c r="C5" s="5">
        <v>262.25</v>
      </c>
      <c r="D5" s="5">
        <v>249.4</v>
      </c>
      <c r="E5" s="5">
        <v>231.69</v>
      </c>
      <c r="F5" s="5">
        <v>219.2775</v>
      </c>
      <c r="G5" s="6">
        <v>13290</v>
      </c>
      <c r="H5" s="4">
        <f t="shared" ca="1" si="4"/>
        <v>13024.199999999999</v>
      </c>
      <c r="I5" s="4">
        <f t="shared" ca="1" si="5"/>
        <v>11982.264000000001</v>
      </c>
      <c r="J5" s="4">
        <f t="shared" ca="1" si="6"/>
        <v>12885.983999999999</v>
      </c>
      <c r="K5" s="4">
        <f t="shared" ca="1" si="7"/>
        <v>11743.044</v>
      </c>
      <c r="L5">
        <f t="shared" si="8"/>
        <v>20.013732129420617</v>
      </c>
      <c r="M5">
        <f t="shared" ca="1" si="9"/>
        <v>20.13559374088236</v>
      </c>
      <c r="N5">
        <f t="shared" ca="1" si="10"/>
        <v>20.814096568060926</v>
      </c>
      <c r="O5">
        <f t="shared" ca="1" si="11"/>
        <v>17.980000595996398</v>
      </c>
      <c r="P5">
        <f t="shared" ca="1" si="12"/>
        <v>18.672969291437553</v>
      </c>
    </row>
    <row r="6" spans="1:16">
      <c r="A6" t="s">
        <v>3</v>
      </c>
      <c r="B6" s="5">
        <v>224.48</v>
      </c>
      <c r="C6" s="5">
        <v>224.7775</v>
      </c>
      <c r="D6" s="5">
        <v>212.3425</v>
      </c>
      <c r="E6" s="5">
        <v>195.25</v>
      </c>
      <c r="F6" s="5">
        <v>185.61</v>
      </c>
      <c r="G6" s="6">
        <v>7770</v>
      </c>
      <c r="H6" s="4">
        <f t="shared" ca="1" si="4"/>
        <v>8236.2000000000007</v>
      </c>
      <c r="I6" s="4">
        <f t="shared" ca="1" si="5"/>
        <v>7157.7240000000002</v>
      </c>
      <c r="J6" s="4">
        <f t="shared" ca="1" si="6"/>
        <v>7235.4239999999991</v>
      </c>
      <c r="K6" s="4">
        <f t="shared" ca="1" si="7"/>
        <v>6208.23</v>
      </c>
      <c r="L6">
        <f t="shared" si="8"/>
        <v>28.890604890604891</v>
      </c>
      <c r="M6">
        <f t="shared" ca="1" si="9"/>
        <v>27.291408659333186</v>
      </c>
      <c r="N6">
        <f t="shared" ca="1" si="10"/>
        <v>29.666203949747153</v>
      </c>
      <c r="O6">
        <f t="shared" ca="1" si="11"/>
        <v>26.985287938896189</v>
      </c>
      <c r="P6">
        <f t="shared" ca="1" si="12"/>
        <v>29.897410373004867</v>
      </c>
    </row>
    <row r="7" spans="1:16">
      <c r="A7" t="s">
        <v>4</v>
      </c>
      <c r="B7" s="5">
        <v>262.94749999999999</v>
      </c>
      <c r="C7" s="5">
        <v>258.49250000000001</v>
      </c>
      <c r="D7" s="5">
        <v>241.26249999999999</v>
      </c>
      <c r="E7" s="5">
        <v>224.71</v>
      </c>
      <c r="F7" s="5">
        <v>210.16499999999999</v>
      </c>
      <c r="G7" s="6">
        <v>23970</v>
      </c>
      <c r="H7" s="4">
        <f t="shared" ca="1" si="4"/>
        <v>22771.5</v>
      </c>
      <c r="I7" s="4">
        <f t="shared" ca="1" si="5"/>
        <v>23255.694</v>
      </c>
      <c r="J7" s="4">
        <f t="shared" ca="1" si="6"/>
        <v>22781.088</v>
      </c>
      <c r="K7" s="4">
        <f t="shared" ca="1" si="7"/>
        <v>20954.574000000001</v>
      </c>
      <c r="L7">
        <f t="shared" si="8"/>
        <v>10.969858156028369</v>
      </c>
      <c r="M7">
        <f t="shared" ca="1" si="9"/>
        <v>11.351579825659266</v>
      </c>
      <c r="N7">
        <f t="shared" ca="1" si="10"/>
        <v>10.374341010850934</v>
      </c>
      <c r="O7">
        <f t="shared" ca="1" si="11"/>
        <v>9.8638835862448708</v>
      </c>
      <c r="P7">
        <f t="shared" ca="1" si="12"/>
        <v>10.029552497702888</v>
      </c>
    </row>
    <row r="8" spans="1:16">
      <c r="A8" t="s">
        <v>5</v>
      </c>
      <c r="B8" s="5">
        <v>293.71749999999997</v>
      </c>
      <c r="C8" s="5">
        <v>283.28500000000003</v>
      </c>
      <c r="D8" s="5">
        <v>263.15249999999997</v>
      </c>
      <c r="E8" s="5">
        <v>236.39750000000001</v>
      </c>
      <c r="F8" s="5">
        <v>217.46</v>
      </c>
      <c r="G8" s="6">
        <v>17460</v>
      </c>
      <c r="H8" s="4">
        <f t="shared" ca="1" si="4"/>
        <v>15190.2</v>
      </c>
      <c r="I8" s="4">
        <f t="shared" ca="1" si="5"/>
        <v>17795.232</v>
      </c>
      <c r="J8" s="4">
        <f t="shared" ca="1" si="6"/>
        <v>15755.904</v>
      </c>
      <c r="K8" s="4">
        <f t="shared" ca="1" si="7"/>
        <v>14771.16</v>
      </c>
      <c r="L8">
        <f t="shared" si="8"/>
        <v>16.822308132875143</v>
      </c>
      <c r="M8">
        <f t="shared" ca="1" si="9"/>
        <v>18.649194875643506</v>
      </c>
      <c r="N8">
        <f t="shared" ca="1" si="10"/>
        <v>14.787809453678378</v>
      </c>
      <c r="O8">
        <f t="shared" ca="1" si="11"/>
        <v>15.003740819949144</v>
      </c>
      <c r="P8">
        <f t="shared" ca="1" si="12"/>
        <v>14.721931114414847</v>
      </c>
    </row>
    <row r="9" spans="1:16">
      <c r="A9" t="s">
        <v>6</v>
      </c>
      <c r="B9" s="5">
        <v>309.38749999999999</v>
      </c>
      <c r="C9" s="5">
        <v>304.3125</v>
      </c>
      <c r="D9" s="5">
        <v>292.19749999999999</v>
      </c>
      <c r="E9" s="5">
        <v>277.16750000000002</v>
      </c>
      <c r="F9" s="5">
        <v>268.74</v>
      </c>
      <c r="G9" s="6">
        <v>12960</v>
      </c>
      <c r="H9" s="4">
        <f t="shared" ca="1" si="4"/>
        <v>14774.400000000001</v>
      </c>
      <c r="I9" s="4">
        <f t="shared" ca="1" si="5"/>
        <v>12446.784</v>
      </c>
      <c r="J9" s="4">
        <f t="shared" ca="1" si="6"/>
        <v>11570.688</v>
      </c>
      <c r="K9" s="4">
        <f t="shared" ca="1" si="7"/>
        <v>12426.048000000001</v>
      </c>
      <c r="L9">
        <f t="shared" si="8"/>
        <v>23.872492283950617</v>
      </c>
      <c r="M9">
        <f t="shared" ca="1" si="9"/>
        <v>20.597283138401558</v>
      </c>
      <c r="N9">
        <f t="shared" ca="1" si="10"/>
        <v>23.475742810351655</v>
      </c>
      <c r="O9">
        <f t="shared" ca="1" si="11"/>
        <v>23.954279987499447</v>
      </c>
      <c r="P9">
        <f t="shared" ca="1" si="12"/>
        <v>21.627149677838037</v>
      </c>
    </row>
    <row r="10" spans="1:16">
      <c r="A10" t="s">
        <v>7</v>
      </c>
      <c r="B10" s="5">
        <v>322.48250000000002</v>
      </c>
      <c r="C10" s="5">
        <v>322.8775</v>
      </c>
      <c r="D10" s="5">
        <v>306.21249999999998</v>
      </c>
      <c r="E10" s="5">
        <v>293.49250000000001</v>
      </c>
      <c r="F10" s="5">
        <v>286.61250000000001</v>
      </c>
      <c r="G10" s="6">
        <v>10050</v>
      </c>
      <c r="H10" s="4">
        <f t="shared" ca="1" si="4"/>
        <v>10150.5</v>
      </c>
      <c r="I10" s="4">
        <f t="shared" ca="1" si="5"/>
        <v>8962.59</v>
      </c>
      <c r="J10" s="4">
        <f t="shared" ca="1" si="6"/>
        <v>9937.44</v>
      </c>
      <c r="K10" s="4">
        <f t="shared" ca="1" si="7"/>
        <v>10864.050000000001</v>
      </c>
      <c r="L10">
        <f t="shared" si="8"/>
        <v>32.087810945273631</v>
      </c>
      <c r="M10">
        <f t="shared" ca="1" si="9"/>
        <v>31.809024186000691</v>
      </c>
      <c r="N10">
        <f t="shared" ca="1" si="10"/>
        <v>34.16562623081051</v>
      </c>
      <c r="O10">
        <f t="shared" ca="1" si="11"/>
        <v>29.534014796567323</v>
      </c>
      <c r="P10">
        <f t="shared" ca="1" si="12"/>
        <v>26.381736092893533</v>
      </c>
    </row>
    <row r="11" spans="1:16">
      <c r="A11" t="s">
        <v>8</v>
      </c>
      <c r="B11" s="5">
        <v>360.14499999999998</v>
      </c>
      <c r="C11" s="5">
        <v>357.34</v>
      </c>
      <c r="D11" s="5">
        <v>334.1825</v>
      </c>
      <c r="E11" s="5">
        <v>314.61500000000001</v>
      </c>
      <c r="F11" s="5">
        <v>301.50749999999999</v>
      </c>
      <c r="G11" s="6">
        <v>18180</v>
      </c>
      <c r="H11" s="4">
        <f t="shared" ca="1" si="4"/>
        <v>15634.8</v>
      </c>
      <c r="I11" s="4">
        <f t="shared" ca="1" si="5"/>
        <v>18707.22</v>
      </c>
      <c r="J11" s="4">
        <f t="shared" ca="1" si="6"/>
        <v>14834.88</v>
      </c>
      <c r="K11" s="4">
        <f t="shared" ca="1" si="7"/>
        <v>14867.603999999999</v>
      </c>
      <c r="L11">
        <f t="shared" si="8"/>
        <v>19.809955995599559</v>
      </c>
      <c r="M11">
        <f t="shared" ca="1" si="9"/>
        <v>22.855425077391462</v>
      </c>
      <c r="N11">
        <f t="shared" ca="1" si="10"/>
        <v>17.863824769260209</v>
      </c>
      <c r="O11">
        <f t="shared" ca="1" si="11"/>
        <v>21.207788671023966</v>
      </c>
      <c r="P11">
        <f t="shared" ca="1" si="12"/>
        <v>20.27949493408622</v>
      </c>
    </row>
    <row r="12" spans="1:16">
      <c r="A12" t="s">
        <v>9</v>
      </c>
      <c r="B12" s="5">
        <v>353.54250000000002</v>
      </c>
      <c r="C12" s="5">
        <v>356.8075</v>
      </c>
      <c r="D12" s="5">
        <v>338.33749999999998</v>
      </c>
      <c r="E12" s="5">
        <v>315.5625</v>
      </c>
      <c r="F12" s="5">
        <v>297.625</v>
      </c>
      <c r="G12" s="6">
        <v>12270</v>
      </c>
      <c r="H12" s="4">
        <f t="shared" ca="1" si="4"/>
        <v>13497.000000000002</v>
      </c>
      <c r="I12" s="4">
        <f t="shared" ca="1" si="5"/>
        <v>10341.156000000001</v>
      </c>
      <c r="J12" s="4">
        <f t="shared" ca="1" si="6"/>
        <v>11072.448</v>
      </c>
      <c r="K12" s="4">
        <f t="shared" ca="1" si="7"/>
        <v>11995.152</v>
      </c>
      <c r="L12">
        <f t="shared" si="8"/>
        <v>28.813569682151588</v>
      </c>
      <c r="M12">
        <f t="shared" ca="1" si="9"/>
        <v>26.436059865155215</v>
      </c>
      <c r="N12">
        <f t="shared" ca="1" si="10"/>
        <v>32.717570453438668</v>
      </c>
      <c r="O12">
        <f t="shared" ca="1" si="11"/>
        <v>28.499795167247566</v>
      </c>
      <c r="P12">
        <f t="shared" ca="1" si="12"/>
        <v>24.812107424732925</v>
      </c>
    </row>
    <row r="13" spans="1:16">
      <c r="A13" t="s">
        <v>10</v>
      </c>
      <c r="B13" s="5">
        <v>314.8725</v>
      </c>
      <c r="C13" s="5">
        <v>304.54500000000002</v>
      </c>
      <c r="D13" s="5">
        <v>283.58249999999998</v>
      </c>
      <c r="E13" s="5">
        <v>251.57</v>
      </c>
      <c r="F13" s="5">
        <v>232.43</v>
      </c>
      <c r="G13" s="6">
        <v>11280</v>
      </c>
      <c r="H13" s="4">
        <f t="shared" ca="1" si="4"/>
        <v>12972.000000000002</v>
      </c>
      <c r="I13" s="4">
        <f t="shared" ca="1" si="5"/>
        <v>10170.048000000001</v>
      </c>
      <c r="J13" s="4">
        <f t="shared" ca="1" si="6"/>
        <v>12019.968000000001</v>
      </c>
      <c r="K13" s="4">
        <f t="shared" ca="1" si="7"/>
        <v>11133.359999999999</v>
      </c>
      <c r="L13">
        <f t="shared" si="8"/>
        <v>27.914228723404257</v>
      </c>
      <c r="M13">
        <f t="shared" ca="1" si="9"/>
        <v>23.477104532839959</v>
      </c>
      <c r="N13">
        <f t="shared" ca="1" si="10"/>
        <v>27.884086682776715</v>
      </c>
      <c r="O13">
        <f t="shared" ca="1" si="11"/>
        <v>20.929340244499819</v>
      </c>
      <c r="P13">
        <f t="shared" ca="1" si="12"/>
        <v>20.876896103242867</v>
      </c>
    </row>
    <row r="14" spans="1:16">
      <c r="A14" t="s">
        <v>11</v>
      </c>
      <c r="B14" s="5">
        <v>209.9675</v>
      </c>
      <c r="C14" s="5">
        <v>207.29</v>
      </c>
      <c r="D14" s="5">
        <v>201.01249999999999</v>
      </c>
      <c r="E14" s="5">
        <v>195.10499999999999</v>
      </c>
      <c r="F14" s="5">
        <v>190.26499999999999</v>
      </c>
      <c r="G14" s="6">
        <v>21390</v>
      </c>
      <c r="H14" s="4">
        <f t="shared" ca="1" si="4"/>
        <v>22887.300000000003</v>
      </c>
      <c r="I14" s="4">
        <f t="shared" ca="1" si="5"/>
        <v>24106.530000000002</v>
      </c>
      <c r="J14" s="4">
        <f t="shared" ca="1" si="6"/>
        <v>22793.184000000001</v>
      </c>
      <c r="K14" s="4">
        <f t="shared" ca="1" si="7"/>
        <v>19101.27</v>
      </c>
      <c r="L14">
        <f t="shared" si="8"/>
        <v>9.8161524076671345</v>
      </c>
      <c r="M14">
        <f t="shared" ca="1" si="9"/>
        <v>9.0569879365412245</v>
      </c>
      <c r="N14">
        <f t="shared" ca="1" si="10"/>
        <v>8.3385082797067831</v>
      </c>
      <c r="O14">
        <f t="shared" ca="1" si="11"/>
        <v>8.5597957705250831</v>
      </c>
      <c r="P14">
        <f t="shared" ca="1" si="12"/>
        <v>9.9608560059095552</v>
      </c>
    </row>
    <row r="15" spans="1:16">
      <c r="A15" t="s">
        <v>12</v>
      </c>
      <c r="B15" s="5">
        <v>184.52500000000001</v>
      </c>
      <c r="C15" s="5">
        <v>180.535</v>
      </c>
      <c r="D15" s="5">
        <v>169.82</v>
      </c>
      <c r="E15" s="5">
        <v>158.35</v>
      </c>
      <c r="F15" s="5">
        <v>149.755</v>
      </c>
      <c r="G15" s="6">
        <v>13800</v>
      </c>
      <c r="H15" s="4">
        <f t="shared" ca="1" si="4"/>
        <v>12144</v>
      </c>
      <c r="I15" s="4">
        <f t="shared" ca="1" si="5"/>
        <v>14200.199999999999</v>
      </c>
      <c r="J15" s="4">
        <f t="shared" ca="1" si="6"/>
        <v>13910.4</v>
      </c>
      <c r="K15" s="4">
        <f t="shared" ca="1" si="7"/>
        <v>12453.119999999999</v>
      </c>
      <c r="L15">
        <f t="shared" si="8"/>
        <v>13.371376811594203</v>
      </c>
      <c r="M15">
        <f t="shared" ca="1" si="9"/>
        <v>14.866189064558629</v>
      </c>
      <c r="N15">
        <f t="shared" ca="1" si="10"/>
        <v>11.958986493147984</v>
      </c>
      <c r="O15">
        <f t="shared" ca="1" si="11"/>
        <v>11.383569128134345</v>
      </c>
      <c r="P15">
        <f t="shared" ca="1" si="12"/>
        <v>12.025500436838319</v>
      </c>
    </row>
    <row r="16" spans="1:16">
      <c r="A16" t="s">
        <v>13</v>
      </c>
      <c r="B16" s="5">
        <v>234.91</v>
      </c>
      <c r="C16" s="5">
        <v>229.70500000000001</v>
      </c>
      <c r="D16" s="5">
        <v>224.905</v>
      </c>
      <c r="E16" s="5">
        <v>213.20249999999999</v>
      </c>
      <c r="F16" s="5">
        <v>202.85</v>
      </c>
      <c r="G16" s="6">
        <v>8850</v>
      </c>
      <c r="H16" s="4">
        <f t="shared" ca="1" si="4"/>
        <v>10089.000000000002</v>
      </c>
      <c r="I16" s="4">
        <f t="shared" ca="1" si="5"/>
        <v>9106.65</v>
      </c>
      <c r="J16" s="4">
        <f t="shared" ca="1" si="6"/>
        <v>8496</v>
      </c>
      <c r="K16" s="4">
        <f t="shared" ca="1" si="7"/>
        <v>7570.29</v>
      </c>
      <c r="L16">
        <f t="shared" si="8"/>
        <v>26.543502824858756</v>
      </c>
      <c r="M16">
        <f t="shared" ca="1" si="9"/>
        <v>22.767865992665275</v>
      </c>
      <c r="N16">
        <f t="shared" ca="1" si="10"/>
        <v>24.69678751242224</v>
      </c>
      <c r="O16">
        <f t="shared" ca="1" si="11"/>
        <v>25.094456214689266</v>
      </c>
      <c r="P16">
        <f t="shared" ca="1" si="12"/>
        <v>26.795538876317817</v>
      </c>
    </row>
    <row r="17" spans="1:16">
      <c r="A17" t="s">
        <v>14</v>
      </c>
      <c r="B17" s="5">
        <v>194.26249999999999</v>
      </c>
      <c r="C17" s="5">
        <v>192.8075</v>
      </c>
      <c r="D17" s="5">
        <v>186.995</v>
      </c>
      <c r="E17" s="5">
        <v>176.38</v>
      </c>
      <c r="F17" s="5">
        <v>167.79</v>
      </c>
      <c r="G17" s="6">
        <v>7740</v>
      </c>
      <c r="H17" s="4">
        <f t="shared" ca="1" si="4"/>
        <v>8204.4</v>
      </c>
      <c r="I17" s="4">
        <f t="shared" ca="1" si="5"/>
        <v>7661.0519999999997</v>
      </c>
      <c r="J17" s="4">
        <f t="shared" ca="1" si="6"/>
        <v>8247.7440000000006</v>
      </c>
      <c r="K17" s="4">
        <f t="shared" ca="1" si="7"/>
        <v>7566.6239999999998</v>
      </c>
      <c r="L17">
        <f t="shared" si="8"/>
        <v>25.098514211886304</v>
      </c>
      <c r="M17">
        <f t="shared" ca="1" si="9"/>
        <v>23.500499731851203</v>
      </c>
      <c r="N17">
        <f t="shared" ca="1" si="10"/>
        <v>24.408527706116601</v>
      </c>
      <c r="O17">
        <f t="shared" ca="1" si="11"/>
        <v>21.385241830978263</v>
      </c>
      <c r="P17">
        <f t="shared" ca="1" si="12"/>
        <v>22.175014907573047</v>
      </c>
    </row>
    <row r="18" spans="1:16">
      <c r="A18" t="s">
        <v>15</v>
      </c>
      <c r="B18" s="5">
        <v>178.715</v>
      </c>
      <c r="C18" s="5">
        <v>175.17500000000001</v>
      </c>
      <c r="D18" s="5">
        <v>168.73249999999999</v>
      </c>
      <c r="E18" s="5">
        <v>158.9975</v>
      </c>
      <c r="F18" s="5">
        <v>152.23500000000001</v>
      </c>
      <c r="G18" s="6">
        <v>7170</v>
      </c>
      <c r="H18" s="4">
        <f t="shared" ca="1" si="4"/>
        <v>6524.7</v>
      </c>
      <c r="I18" s="4">
        <f t="shared" ca="1" si="5"/>
        <v>6464.4720000000007</v>
      </c>
      <c r="J18" s="4">
        <f t="shared" ca="1" si="6"/>
        <v>6057.2160000000003</v>
      </c>
      <c r="K18" s="4">
        <f t="shared" ca="1" si="7"/>
        <v>7346.3819999999996</v>
      </c>
      <c r="L18">
        <f t="shared" si="8"/>
        <v>24.925383542538356</v>
      </c>
      <c r="M18">
        <f t="shared" ca="1" si="9"/>
        <v>26.847977684797769</v>
      </c>
      <c r="N18">
        <f t="shared" ca="1" si="10"/>
        <v>26.101513008332311</v>
      </c>
      <c r="O18">
        <f t="shared" ca="1" si="11"/>
        <v>26.249270291830438</v>
      </c>
      <c r="P18">
        <f t="shared" ca="1" si="12"/>
        <v>20.722445415988442</v>
      </c>
    </row>
    <row r="19" spans="1:16">
      <c r="A19" t="s">
        <v>16</v>
      </c>
      <c r="B19" s="5">
        <v>204.7475</v>
      </c>
      <c r="C19" s="5">
        <v>201.66749999999999</v>
      </c>
      <c r="D19" s="5">
        <v>192.125</v>
      </c>
      <c r="E19" s="5">
        <v>179.9325</v>
      </c>
      <c r="F19" s="5">
        <v>177.245</v>
      </c>
      <c r="G19" s="6">
        <v>8460</v>
      </c>
      <c r="H19" s="4">
        <f t="shared" ca="1" si="4"/>
        <v>8967.6</v>
      </c>
      <c r="I19" s="4">
        <f t="shared" ca="1" si="5"/>
        <v>7793.3520000000008</v>
      </c>
      <c r="J19" s="4">
        <f t="shared" ca="1" si="6"/>
        <v>8852.5440000000017</v>
      </c>
      <c r="K19" s="4">
        <f t="shared" ca="1" si="7"/>
        <v>7634.3039999999992</v>
      </c>
      <c r="L19">
        <f t="shared" si="8"/>
        <v>24.201832151300238</v>
      </c>
      <c r="M19">
        <f t="shared" ca="1" si="9"/>
        <v>22.488458450421515</v>
      </c>
      <c r="N19">
        <f t="shared" ca="1" si="10"/>
        <v>24.652421705063492</v>
      </c>
      <c r="O19">
        <f t="shared" ca="1" si="11"/>
        <v>20.32551320840653</v>
      </c>
      <c r="P19">
        <f t="shared" ca="1" si="12"/>
        <v>23.216916696007917</v>
      </c>
    </row>
    <row r="20" spans="1:16">
      <c r="A20" t="s">
        <v>17</v>
      </c>
      <c r="B20" s="5">
        <v>233.9025</v>
      </c>
      <c r="C20" s="5">
        <v>237.965</v>
      </c>
      <c r="D20" s="5">
        <v>227.7475</v>
      </c>
      <c r="E20" s="5">
        <v>210.01</v>
      </c>
      <c r="F20" s="5">
        <v>200.4375</v>
      </c>
      <c r="G20" s="6">
        <v>7710</v>
      </c>
      <c r="H20" s="4">
        <f t="shared" ca="1" si="4"/>
        <v>6861.9000000000005</v>
      </c>
      <c r="I20" s="4">
        <f t="shared" ca="1" si="5"/>
        <v>7404.6840000000002</v>
      </c>
      <c r="J20" s="4">
        <f t="shared" ca="1" si="6"/>
        <v>7697.6640000000007</v>
      </c>
      <c r="K20" s="4">
        <f t="shared" ca="1" si="7"/>
        <v>6957.503999999999</v>
      </c>
      <c r="L20">
        <f t="shared" si="8"/>
        <v>30.337548638132297</v>
      </c>
      <c r="M20">
        <f t="shared" ca="1" si="9"/>
        <v>34.679170492137743</v>
      </c>
      <c r="N20">
        <f t="shared" ca="1" si="10"/>
        <v>30.757220699762474</v>
      </c>
      <c r="O20">
        <f t="shared" ca="1" si="11"/>
        <v>27.282302786923406</v>
      </c>
      <c r="P20">
        <f t="shared" ca="1" si="12"/>
        <v>28.80882281921793</v>
      </c>
    </row>
    <row r="21" spans="1:16">
      <c r="A21" t="s">
        <v>18</v>
      </c>
      <c r="B21" s="5">
        <v>389.30500000000001</v>
      </c>
      <c r="C21" s="5">
        <v>387.495</v>
      </c>
      <c r="D21" s="5">
        <v>362.37</v>
      </c>
      <c r="E21" s="5">
        <v>332.2</v>
      </c>
      <c r="F21" s="5">
        <v>313.59249999999997</v>
      </c>
      <c r="G21" s="6">
        <v>7800</v>
      </c>
      <c r="H21" s="4">
        <f t="shared" ca="1" si="4"/>
        <v>8034</v>
      </c>
      <c r="I21" s="4">
        <f t="shared" ca="1" si="5"/>
        <v>6573.84</v>
      </c>
      <c r="J21" s="4">
        <f t="shared" ca="1" si="6"/>
        <v>7637.7599999999993</v>
      </c>
      <c r="K21" s="4">
        <f t="shared" ca="1" si="7"/>
        <v>6378.8399999999992</v>
      </c>
      <c r="L21">
        <f t="shared" si="8"/>
        <v>49.910897435897439</v>
      </c>
      <c r="M21">
        <f t="shared" ca="1" si="9"/>
        <v>48.231889469753547</v>
      </c>
      <c r="N21">
        <f t="shared" ca="1" si="10"/>
        <v>55.123033113066334</v>
      </c>
      <c r="O21">
        <f t="shared" ca="1" si="11"/>
        <v>43.494427685604158</v>
      </c>
      <c r="P21">
        <f t="shared" ca="1" si="12"/>
        <v>49.161367897611484</v>
      </c>
    </row>
    <row r="22" spans="1:16">
      <c r="A22" t="s">
        <v>19</v>
      </c>
      <c r="B22" s="5">
        <v>174.0925</v>
      </c>
      <c r="C22" s="5">
        <v>171.86750000000001</v>
      </c>
      <c r="D22" s="5">
        <v>167.01750000000001</v>
      </c>
      <c r="E22" s="5">
        <v>161.66</v>
      </c>
      <c r="F22" s="5">
        <v>154.79</v>
      </c>
      <c r="G22" s="6">
        <v>11670</v>
      </c>
      <c r="H22" s="4">
        <f t="shared" ca="1" si="4"/>
        <v>12837.000000000002</v>
      </c>
      <c r="I22" s="4">
        <f t="shared" ca="1" si="5"/>
        <v>11894.064</v>
      </c>
      <c r="J22" s="4">
        <f t="shared" ca="1" si="6"/>
        <v>11427.263999999999</v>
      </c>
      <c r="K22" s="4">
        <f t="shared" ca="1" si="7"/>
        <v>12505.572</v>
      </c>
      <c r="L22">
        <f t="shared" si="8"/>
        <v>14.917952013710368</v>
      </c>
      <c r="M22">
        <f t="shared" ca="1" si="9"/>
        <v>13.388447456570848</v>
      </c>
      <c r="N22">
        <f t="shared" ca="1" si="10"/>
        <v>14.042088557788153</v>
      </c>
      <c r="O22">
        <f t="shared" ca="1" si="11"/>
        <v>14.146868401745161</v>
      </c>
      <c r="P22">
        <f t="shared" ca="1" si="12"/>
        <v>12.377682524237995</v>
      </c>
    </row>
    <row r="23" spans="1:16">
      <c r="A23" t="s">
        <v>20</v>
      </c>
      <c r="B23" s="5">
        <v>309.15249999999997</v>
      </c>
      <c r="C23" s="5">
        <v>302.96749999999997</v>
      </c>
      <c r="D23" s="5">
        <v>287.685</v>
      </c>
      <c r="E23" s="5">
        <v>270.45249999999999</v>
      </c>
      <c r="F23" s="5">
        <v>255.17</v>
      </c>
      <c r="G23" s="6">
        <v>12990</v>
      </c>
      <c r="H23" s="4">
        <f t="shared" ca="1" si="4"/>
        <v>14159.1</v>
      </c>
      <c r="I23" s="4">
        <f t="shared" ca="1" si="5"/>
        <v>12857.501999999999</v>
      </c>
      <c r="J23" s="4">
        <f t="shared" ca="1" si="6"/>
        <v>10973.952000000001</v>
      </c>
      <c r="K23" s="4">
        <f t="shared" ca="1" si="7"/>
        <v>12821.13</v>
      </c>
      <c r="L23">
        <f t="shared" si="8"/>
        <v>23.799268668206313</v>
      </c>
      <c r="M23">
        <f t="shared" ca="1" si="9"/>
        <v>21.397369889329124</v>
      </c>
      <c r="N23">
        <f t="shared" ca="1" si="10"/>
        <v>22.374874995158471</v>
      </c>
      <c r="O23">
        <f t="shared" ca="1" si="11"/>
        <v>24.64495015104859</v>
      </c>
      <c r="P23">
        <f t="shared" ca="1" si="12"/>
        <v>19.90230190318638</v>
      </c>
    </row>
    <row r="24" spans="1:16">
      <c r="A24" t="s">
        <v>21</v>
      </c>
      <c r="B24" s="5">
        <v>295.67250000000001</v>
      </c>
      <c r="C24" s="5">
        <v>291.79000000000002</v>
      </c>
      <c r="D24" s="5">
        <v>284.14999999999998</v>
      </c>
      <c r="E24" s="5">
        <v>274.13249999999999</v>
      </c>
      <c r="F24" s="5">
        <v>264.625</v>
      </c>
      <c r="G24" s="6">
        <v>19200</v>
      </c>
      <c r="H24" s="4">
        <f t="shared" ca="1" si="4"/>
        <v>17856</v>
      </c>
      <c r="I24" s="4">
        <f t="shared" ca="1" si="5"/>
        <v>20133.12</v>
      </c>
      <c r="J24" s="4">
        <f t="shared" ca="1" si="6"/>
        <v>16773.12</v>
      </c>
      <c r="K24" s="4">
        <f t="shared" ca="1" si="7"/>
        <v>17326.079999999998</v>
      </c>
      <c r="L24">
        <f t="shared" si="8"/>
        <v>15.399609375000001</v>
      </c>
      <c r="M24">
        <f t="shared" ca="1" si="9"/>
        <v>16.341285842293907</v>
      </c>
      <c r="N24">
        <f t="shared" ca="1" si="10"/>
        <v>14.113560143683642</v>
      </c>
      <c r="O24">
        <f t="shared" ca="1" si="11"/>
        <v>16.343560410943226</v>
      </c>
      <c r="P24">
        <f t="shared" ca="1" si="12"/>
        <v>15.273218177452721</v>
      </c>
    </row>
    <row r="25" spans="1:16">
      <c r="A25" t="s">
        <v>22</v>
      </c>
      <c r="B25" s="5">
        <v>373.98500000000001</v>
      </c>
      <c r="C25" s="5">
        <v>367.91250000000002</v>
      </c>
      <c r="D25" s="5">
        <v>340.41250000000002</v>
      </c>
      <c r="E25" s="5">
        <v>326.02749999999997</v>
      </c>
      <c r="F25" s="5">
        <v>317.02499999999998</v>
      </c>
      <c r="G25" s="6">
        <v>7800</v>
      </c>
      <c r="H25" s="4">
        <f t="shared" ca="1" si="4"/>
        <v>8346</v>
      </c>
      <c r="I25" s="4">
        <f t="shared" ca="1" si="5"/>
        <v>8484.84</v>
      </c>
      <c r="J25" s="4">
        <f t="shared" ca="1" si="6"/>
        <v>7188.48</v>
      </c>
      <c r="K25" s="4">
        <f t="shared" ca="1" si="7"/>
        <v>7991.8799999999992</v>
      </c>
      <c r="L25">
        <f t="shared" si="8"/>
        <v>47.946794871794872</v>
      </c>
      <c r="M25">
        <f t="shared" ca="1" si="9"/>
        <v>44.082494608195546</v>
      </c>
      <c r="N25">
        <f t="shared" ca="1" si="10"/>
        <v>40.120084762941907</v>
      </c>
      <c r="O25">
        <f t="shared" ca="1" si="11"/>
        <v>45.354163884437327</v>
      </c>
      <c r="P25">
        <f t="shared" ca="1" si="12"/>
        <v>39.668388414240461</v>
      </c>
    </row>
    <row r="26" spans="1:16">
      <c r="A26" t="s">
        <v>23</v>
      </c>
      <c r="B26" s="5">
        <v>223.04249999999999</v>
      </c>
      <c r="C26" s="5">
        <v>218.20500000000001</v>
      </c>
      <c r="D26" s="5">
        <v>210.2775</v>
      </c>
      <c r="E26" s="5">
        <v>202.39</v>
      </c>
      <c r="F26" s="5">
        <v>197.93</v>
      </c>
      <c r="G26" s="6">
        <v>10590</v>
      </c>
      <c r="H26" s="4">
        <f t="shared" ca="1" si="4"/>
        <v>11119.5</v>
      </c>
      <c r="I26" s="4">
        <f t="shared" ca="1" si="5"/>
        <v>10689.546</v>
      </c>
      <c r="J26" s="4">
        <f t="shared" ca="1" si="6"/>
        <v>9861.4079999999994</v>
      </c>
      <c r="K26" s="4">
        <f t="shared" ca="1" si="7"/>
        <v>11248.698</v>
      </c>
      <c r="L26">
        <f t="shared" si="8"/>
        <v>21.061614730878187</v>
      </c>
      <c r="M26">
        <f t="shared" ca="1" si="9"/>
        <v>19.623634156212059</v>
      </c>
      <c r="N26">
        <f t="shared" ca="1" si="10"/>
        <v>19.671321869048509</v>
      </c>
      <c r="O26">
        <f t="shared" ca="1" si="11"/>
        <v>20.523438437999928</v>
      </c>
      <c r="P26">
        <f t="shared" ca="1" si="12"/>
        <v>17.595814200007858</v>
      </c>
    </row>
    <row r="27" spans="1:16">
      <c r="A27" t="s">
        <v>24</v>
      </c>
      <c r="B27" s="5">
        <v>243.89500000000001</v>
      </c>
      <c r="C27" s="5">
        <v>243.465</v>
      </c>
      <c r="D27" s="5">
        <v>233.2525</v>
      </c>
      <c r="E27" s="5">
        <v>219.7825</v>
      </c>
      <c r="F27" s="5">
        <v>210.12</v>
      </c>
      <c r="G27" s="6">
        <v>7890</v>
      </c>
      <c r="H27" s="4">
        <f t="shared" ca="1" si="4"/>
        <v>6943.2</v>
      </c>
      <c r="I27" s="4">
        <f t="shared" ca="1" si="5"/>
        <v>6572.37</v>
      </c>
      <c r="J27" s="4">
        <f t="shared" ca="1" si="6"/>
        <v>7422.9119999999994</v>
      </c>
      <c r="K27" s="4">
        <f t="shared" ca="1" si="7"/>
        <v>7564.9319999999998</v>
      </c>
      <c r="L27">
        <f t="shared" si="8"/>
        <v>30.911913814955639</v>
      </c>
      <c r="M27">
        <f t="shared" ca="1" si="9"/>
        <v>35.065243691669551</v>
      </c>
      <c r="N27">
        <f t="shared" ca="1" si="10"/>
        <v>35.489861343777058</v>
      </c>
      <c r="O27">
        <f t="shared" ca="1" si="11"/>
        <v>29.608663015269482</v>
      </c>
      <c r="P27">
        <f t="shared" ca="1" si="12"/>
        <v>27.775530566566893</v>
      </c>
    </row>
    <row r="28" spans="1:16">
      <c r="A28" t="s">
        <v>25</v>
      </c>
      <c r="B28" s="5">
        <v>232.47749999999999</v>
      </c>
      <c r="C28" s="5">
        <v>229.1925</v>
      </c>
      <c r="D28" s="5">
        <v>218.04</v>
      </c>
      <c r="E28" s="5">
        <v>201.88</v>
      </c>
      <c r="F28" s="5">
        <v>189.58250000000001</v>
      </c>
      <c r="G28" s="6">
        <v>8010</v>
      </c>
      <c r="H28" s="4">
        <f t="shared" ca="1" si="4"/>
        <v>9051.3000000000011</v>
      </c>
      <c r="I28" s="4">
        <f t="shared" ca="1" si="5"/>
        <v>8320.7880000000005</v>
      </c>
      <c r="J28" s="4">
        <f t="shared" ca="1" si="6"/>
        <v>8458.56</v>
      </c>
      <c r="K28" s="4">
        <f t="shared" ca="1" si="7"/>
        <v>6625.8719999999994</v>
      </c>
      <c r="L28">
        <f t="shared" si="8"/>
        <v>29.023408239700373</v>
      </c>
      <c r="M28">
        <f t="shared" ca="1" si="9"/>
        <v>25.321500778893636</v>
      </c>
      <c r="N28">
        <f t="shared" ca="1" si="10"/>
        <v>26.204248924500899</v>
      </c>
      <c r="O28">
        <f t="shared" ca="1" si="11"/>
        <v>23.866946619755609</v>
      </c>
      <c r="P28">
        <f t="shared" ca="1" si="12"/>
        <v>28.61246036748069</v>
      </c>
    </row>
    <row r="29" spans="1:16">
      <c r="A29" t="s">
        <v>26</v>
      </c>
      <c r="B29" s="5">
        <v>208.715</v>
      </c>
      <c r="C29" s="5">
        <v>206.47499999999999</v>
      </c>
      <c r="D29" s="5">
        <v>196.19</v>
      </c>
      <c r="E29" s="5">
        <v>182.7475</v>
      </c>
      <c r="F29" s="5">
        <v>176.17500000000001</v>
      </c>
      <c r="G29" s="6">
        <v>15810</v>
      </c>
      <c r="H29" s="4">
        <f t="shared" ca="1" si="4"/>
        <v>17707.2</v>
      </c>
      <c r="I29" s="4">
        <f t="shared" ca="1" si="5"/>
        <v>13479.606</v>
      </c>
      <c r="J29" s="4">
        <f t="shared" ca="1" si="6"/>
        <v>16088.256000000001</v>
      </c>
      <c r="K29" s="4">
        <f t="shared" ca="1" si="7"/>
        <v>13672.487999999999</v>
      </c>
      <c r="L29">
        <f t="shared" si="8"/>
        <v>13.20145477545857</v>
      </c>
      <c r="M29">
        <f t="shared" ca="1" si="9"/>
        <v>11.660510978584982</v>
      </c>
      <c r="N29">
        <f t="shared" ca="1" si="10"/>
        <v>14.554579711009358</v>
      </c>
      <c r="O29">
        <f t="shared" ca="1" si="11"/>
        <v>11.359062163108295</v>
      </c>
      <c r="P29">
        <f t="shared" ca="1" si="12"/>
        <v>12.885365121549203</v>
      </c>
    </row>
    <row r="30" spans="1:16">
      <c r="A30" t="s">
        <v>27</v>
      </c>
      <c r="B30" s="5">
        <v>201.82499999999999</v>
      </c>
      <c r="C30" s="5">
        <v>199.2225</v>
      </c>
      <c r="D30" s="5">
        <v>192.05500000000001</v>
      </c>
      <c r="E30" s="5">
        <v>180.67</v>
      </c>
      <c r="F30" s="5">
        <v>173.4675</v>
      </c>
      <c r="G30" s="6">
        <v>8880</v>
      </c>
      <c r="H30" s="4">
        <f t="shared" ca="1" si="4"/>
        <v>8702.4</v>
      </c>
      <c r="I30" s="4">
        <f t="shared" ca="1" si="5"/>
        <v>7832.16</v>
      </c>
      <c r="J30" s="4">
        <f t="shared" ca="1" si="6"/>
        <v>9718.2720000000008</v>
      </c>
      <c r="K30" s="4">
        <f t="shared" ca="1" si="7"/>
        <v>8096.7839999999997</v>
      </c>
      <c r="L30">
        <f t="shared" si="8"/>
        <v>22.72804054054054</v>
      </c>
      <c r="M30">
        <f t="shared" ca="1" si="9"/>
        <v>22.892822669608385</v>
      </c>
      <c r="N30">
        <f t="shared" ca="1" si="10"/>
        <v>24.521332557046843</v>
      </c>
      <c r="O30">
        <f t="shared" ca="1" si="11"/>
        <v>18.590753582529896</v>
      </c>
      <c r="P30">
        <f t="shared" ca="1" si="12"/>
        <v>21.424246960274598</v>
      </c>
    </row>
    <row r="31" spans="1:16">
      <c r="A31" t="s">
        <v>28</v>
      </c>
      <c r="B31" s="5">
        <v>323.13</v>
      </c>
      <c r="C31" s="5">
        <v>315.5625</v>
      </c>
      <c r="D31" s="5">
        <v>285.88499999999999</v>
      </c>
      <c r="E31" s="5">
        <v>265.60500000000002</v>
      </c>
      <c r="F31" s="5">
        <v>253.17500000000001</v>
      </c>
      <c r="G31" s="6">
        <v>13110</v>
      </c>
      <c r="H31" s="4">
        <f t="shared" ca="1" si="4"/>
        <v>12061.2</v>
      </c>
      <c r="I31" s="4">
        <f t="shared" ca="1" si="5"/>
        <v>12719.322</v>
      </c>
      <c r="J31" s="4">
        <f t="shared" ca="1" si="6"/>
        <v>12459.743999999999</v>
      </c>
      <c r="K31" s="4">
        <f t="shared" ca="1" si="7"/>
        <v>12323.4</v>
      </c>
      <c r="L31">
        <f t="shared" si="8"/>
        <v>24.647597254004577</v>
      </c>
      <c r="M31">
        <f t="shared" ca="1" si="9"/>
        <v>26.163441448612076</v>
      </c>
      <c r="N31">
        <f t="shared" ca="1" si="10"/>
        <v>22.47643388539106</v>
      </c>
      <c r="O31">
        <f t="shared" ca="1" si="11"/>
        <v>21.31705113684519</v>
      </c>
      <c r="P31">
        <f t="shared" ca="1" si="12"/>
        <v>20.544249152019734</v>
      </c>
    </row>
    <row r="32" spans="1:16">
      <c r="A32" t="s">
        <v>29</v>
      </c>
      <c r="B32" s="5">
        <v>216.08750000000001</v>
      </c>
      <c r="C32" s="5">
        <v>212.04249999999999</v>
      </c>
      <c r="D32" s="5">
        <v>206.1925</v>
      </c>
      <c r="E32" s="5">
        <v>200.49</v>
      </c>
      <c r="F32" s="5">
        <v>193.79249999999999</v>
      </c>
      <c r="G32" s="6">
        <v>14040</v>
      </c>
      <c r="H32" s="4">
        <f t="shared" ca="1" si="4"/>
        <v>14180.4</v>
      </c>
      <c r="I32" s="4">
        <f t="shared" ca="1" si="5"/>
        <v>13621.608</v>
      </c>
      <c r="J32" s="4">
        <f t="shared" ca="1" si="6"/>
        <v>13074.047999999999</v>
      </c>
      <c r="K32" s="4">
        <f t="shared" ca="1" si="7"/>
        <v>11349.936</v>
      </c>
      <c r="L32">
        <f t="shared" si="8"/>
        <v>15.390847578347579</v>
      </c>
      <c r="M32">
        <f t="shared" ca="1" si="9"/>
        <v>14.953210064596204</v>
      </c>
      <c r="N32">
        <f t="shared" ca="1" si="10"/>
        <v>15.137162954623271</v>
      </c>
      <c r="O32">
        <f t="shared" ca="1" si="11"/>
        <v>15.334959761506155</v>
      </c>
      <c r="P32">
        <f t="shared" ca="1" si="12"/>
        <v>17.074325353024019</v>
      </c>
    </row>
    <row r="33" spans="1:16">
      <c r="A33" t="s">
        <v>30</v>
      </c>
      <c r="B33" s="5">
        <v>348.88249999999999</v>
      </c>
      <c r="C33" s="5">
        <v>346.38249999999999</v>
      </c>
      <c r="D33" s="5">
        <v>337.77</v>
      </c>
      <c r="E33" s="5">
        <v>326.6825</v>
      </c>
      <c r="F33" s="5">
        <v>318.57499999999999</v>
      </c>
      <c r="G33" s="6">
        <v>14940</v>
      </c>
      <c r="H33" s="4">
        <f t="shared" ca="1" si="4"/>
        <v>16732.800000000003</v>
      </c>
      <c r="I33" s="4">
        <f t="shared" ca="1" si="5"/>
        <v>12737.843999999999</v>
      </c>
      <c r="J33" s="4">
        <f t="shared" ca="1" si="6"/>
        <v>14198.976000000001</v>
      </c>
      <c r="K33" s="4">
        <f t="shared" ca="1" si="7"/>
        <v>14886.216</v>
      </c>
      <c r="L33">
        <f t="shared" si="8"/>
        <v>23.352242302543509</v>
      </c>
      <c r="M33">
        <f t="shared" ca="1" si="9"/>
        <v>20.700809189137498</v>
      </c>
      <c r="N33">
        <f t="shared" ca="1" si="10"/>
        <v>26.517046369856626</v>
      </c>
      <c r="O33">
        <f t="shared" ca="1" si="11"/>
        <v>23.007468989313033</v>
      </c>
      <c r="P33">
        <f t="shared" ca="1" si="12"/>
        <v>21.400670257639685</v>
      </c>
    </row>
    <row r="34" spans="1:16">
      <c r="A34" t="s">
        <v>31</v>
      </c>
      <c r="B34" s="5">
        <v>233.16749999999999</v>
      </c>
      <c r="C34" s="5">
        <v>228.935</v>
      </c>
      <c r="D34" s="5">
        <v>217.75749999999999</v>
      </c>
      <c r="E34" s="5">
        <v>204.92</v>
      </c>
      <c r="F34" s="5">
        <v>198.63499999999999</v>
      </c>
      <c r="G34" s="6">
        <v>10620</v>
      </c>
      <c r="H34" s="4">
        <f t="shared" ca="1" si="4"/>
        <v>9664.2000000000007</v>
      </c>
      <c r="I34" s="4">
        <f t="shared" ca="1" si="5"/>
        <v>8846.4599999999991</v>
      </c>
      <c r="J34" s="4">
        <f t="shared" ca="1" si="6"/>
        <v>8665.92</v>
      </c>
      <c r="K34" s="4">
        <f t="shared" ca="1" si="7"/>
        <v>9583.4879999999976</v>
      </c>
      <c r="L34">
        <f t="shared" si="8"/>
        <v>21.95550847457627</v>
      </c>
      <c r="M34">
        <f t="shared" ca="1" si="9"/>
        <v>23.688975807619872</v>
      </c>
      <c r="N34">
        <f t="shared" ca="1" si="10"/>
        <v>24.615213316965207</v>
      </c>
      <c r="O34">
        <f t="shared" ca="1" si="11"/>
        <v>23.646652634688525</v>
      </c>
      <c r="P34">
        <f t="shared" ca="1" si="12"/>
        <v>20.726795922319727</v>
      </c>
    </row>
    <row r="35" spans="1:16">
      <c r="A35" t="s">
        <v>32</v>
      </c>
      <c r="B35" s="5">
        <v>361.32499999999999</v>
      </c>
      <c r="C35" s="5">
        <v>356.34750000000003</v>
      </c>
      <c r="D35" s="5">
        <v>337.625</v>
      </c>
      <c r="E35" s="5">
        <v>325.78750000000002</v>
      </c>
      <c r="F35" s="5">
        <v>311.33</v>
      </c>
      <c r="G35" s="6">
        <v>15930</v>
      </c>
      <c r="H35" s="4">
        <f t="shared" ca="1" si="4"/>
        <v>15770.7</v>
      </c>
      <c r="I35" s="4">
        <f t="shared" ca="1" si="5"/>
        <v>13269.69</v>
      </c>
      <c r="J35" s="4">
        <f t="shared" ca="1" si="6"/>
        <v>15139.871999999999</v>
      </c>
      <c r="K35" s="4">
        <f t="shared" ca="1" si="7"/>
        <v>16920.846000000001</v>
      </c>
      <c r="L35">
        <f t="shared" si="8"/>
        <v>22.682046453232893</v>
      </c>
      <c r="M35">
        <f t="shared" ca="1" si="9"/>
        <v>22.595541098365956</v>
      </c>
      <c r="N35">
        <f t="shared" ca="1" si="10"/>
        <v>25.443322338351535</v>
      </c>
      <c r="O35">
        <f t="shared" ca="1" si="11"/>
        <v>21.518510856630758</v>
      </c>
      <c r="P35">
        <f t="shared" ca="1" si="12"/>
        <v>18.399198243397521</v>
      </c>
    </row>
    <row r="36" spans="1:16">
      <c r="A36" t="s">
        <v>33</v>
      </c>
      <c r="B36" s="5">
        <v>185.42500000000001</v>
      </c>
      <c r="C36" s="5">
        <v>181.77250000000001</v>
      </c>
      <c r="D36" s="5">
        <v>173.2825</v>
      </c>
      <c r="E36" s="5">
        <v>166.5925</v>
      </c>
      <c r="F36" s="5">
        <v>159.7525</v>
      </c>
      <c r="G36" s="6">
        <v>11340</v>
      </c>
      <c r="H36" s="4">
        <f t="shared" ca="1" si="4"/>
        <v>10886.4</v>
      </c>
      <c r="I36" s="4">
        <f t="shared" ca="1" si="5"/>
        <v>11002.067999999999</v>
      </c>
      <c r="J36" s="4">
        <f t="shared" ca="1" si="6"/>
        <v>10559.807999999999</v>
      </c>
      <c r="K36" s="4">
        <f t="shared" ca="1" si="7"/>
        <v>9487.0439999999999</v>
      </c>
      <c r="L36">
        <f t="shared" si="8"/>
        <v>16.351410934744269</v>
      </c>
      <c r="M36">
        <f t="shared" ca="1" si="9"/>
        <v>16.697209362139919</v>
      </c>
      <c r="N36">
        <f t="shared" ca="1" si="10"/>
        <v>15.749993546667772</v>
      </c>
      <c r="O36">
        <f t="shared" ca="1" si="11"/>
        <v>15.776091762274467</v>
      </c>
      <c r="P36">
        <f t="shared" ca="1" si="12"/>
        <v>16.839017506401362</v>
      </c>
    </row>
    <row r="37" spans="1:16">
      <c r="A37" t="s">
        <v>34</v>
      </c>
      <c r="B37" s="5">
        <v>175.9325</v>
      </c>
      <c r="C37" s="5">
        <v>171.52250000000001</v>
      </c>
      <c r="D37" s="5">
        <v>165.57749999999999</v>
      </c>
      <c r="E37" s="5">
        <v>159.7825</v>
      </c>
      <c r="F37" s="5">
        <v>159.31</v>
      </c>
      <c r="G37" s="6">
        <v>9240</v>
      </c>
      <c r="H37" s="4">
        <f t="shared" ca="1" si="4"/>
        <v>9886.8000000000011</v>
      </c>
      <c r="I37" s="4">
        <f t="shared" ca="1" si="5"/>
        <v>9779.616</v>
      </c>
      <c r="J37" s="4">
        <f t="shared" ca="1" si="6"/>
        <v>10112.255999999999</v>
      </c>
      <c r="K37" s="4">
        <f t="shared" ca="1" si="7"/>
        <v>9641.0160000000014</v>
      </c>
      <c r="L37">
        <f t="shared" si="8"/>
        <v>19.040313852813853</v>
      </c>
      <c r="M37">
        <f t="shared" ca="1" si="9"/>
        <v>17.348636565926284</v>
      </c>
      <c r="N37">
        <f t="shared" ca="1" si="10"/>
        <v>16.930879494655006</v>
      </c>
      <c r="O37">
        <f t="shared" ca="1" si="11"/>
        <v>15.800875689855953</v>
      </c>
      <c r="P37">
        <f t="shared" ca="1" si="12"/>
        <v>16.524192056106948</v>
      </c>
    </row>
    <row r="38" spans="1:16">
      <c r="A38" t="s">
        <v>35</v>
      </c>
      <c r="B38" s="5">
        <v>200.68</v>
      </c>
      <c r="C38" s="5">
        <v>200.55250000000001</v>
      </c>
      <c r="D38" s="5">
        <v>196.1275</v>
      </c>
      <c r="E38" s="5">
        <v>185.78</v>
      </c>
      <c r="F38" s="5">
        <v>178.61750000000001</v>
      </c>
      <c r="G38" s="6">
        <v>7470</v>
      </c>
      <c r="H38" s="4">
        <f t="shared" ca="1" si="4"/>
        <v>6349.5</v>
      </c>
      <c r="I38" s="4">
        <f t="shared" ca="1" si="5"/>
        <v>6442.1280000000006</v>
      </c>
      <c r="J38" s="4">
        <f t="shared" ca="1" si="6"/>
        <v>6382.3680000000004</v>
      </c>
      <c r="K38" s="4">
        <f t="shared" ca="1" si="7"/>
        <v>6179.1840000000002</v>
      </c>
      <c r="L38">
        <f t="shared" si="8"/>
        <v>26.86479250334672</v>
      </c>
      <c r="M38">
        <f t="shared" ca="1" si="9"/>
        <v>31.585557917946296</v>
      </c>
      <c r="N38">
        <f t="shared" ca="1" si="10"/>
        <v>30.444520816723912</v>
      </c>
      <c r="O38">
        <f t="shared" ca="1" si="11"/>
        <v>29.108318417239492</v>
      </c>
      <c r="P38">
        <f t="shared" ca="1" si="12"/>
        <v>28.906324848070554</v>
      </c>
    </row>
    <row r="39" spans="1:16">
      <c r="A39" t="s">
        <v>36</v>
      </c>
      <c r="B39" s="5">
        <v>227.23750000000001</v>
      </c>
      <c r="C39" s="5">
        <v>229.50749999999999</v>
      </c>
      <c r="D39" s="5">
        <v>224.62</v>
      </c>
      <c r="E39" s="5">
        <v>213.69499999999999</v>
      </c>
      <c r="F39" s="5">
        <v>206.60749999999999</v>
      </c>
      <c r="G39" s="6">
        <v>7680</v>
      </c>
      <c r="H39" s="4">
        <f t="shared" ca="1" si="4"/>
        <v>8755.2000000000007</v>
      </c>
      <c r="I39" s="4">
        <f t="shared" ca="1" si="5"/>
        <v>7300.6079999999993</v>
      </c>
      <c r="J39" s="4">
        <f t="shared" ca="1" si="6"/>
        <v>7520.2560000000003</v>
      </c>
      <c r="K39" s="4">
        <f t="shared" ca="1" si="7"/>
        <v>6569.4719999999998</v>
      </c>
      <c r="L39">
        <f t="shared" si="8"/>
        <v>29.588216145833332</v>
      </c>
      <c r="M39">
        <f t="shared" ca="1" si="9"/>
        <v>26.213850054824558</v>
      </c>
      <c r="N39">
        <f t="shared" ca="1" si="10"/>
        <v>30.767300476891791</v>
      </c>
      <c r="O39">
        <f t="shared" ca="1" si="11"/>
        <v>28.415920947372005</v>
      </c>
      <c r="P39">
        <f t="shared" ca="1" si="12"/>
        <v>31.449635526264515</v>
      </c>
    </row>
    <row r="40" spans="1:16">
      <c r="A40" t="s">
        <v>37</v>
      </c>
      <c r="B40" s="5">
        <v>247.5</v>
      </c>
      <c r="C40" s="5">
        <v>247.57499999999999</v>
      </c>
      <c r="D40" s="5">
        <v>240.60249999999999</v>
      </c>
      <c r="E40" s="5">
        <v>222.25749999999999</v>
      </c>
      <c r="F40" s="5">
        <v>207.95</v>
      </c>
      <c r="G40" s="6">
        <v>15300</v>
      </c>
      <c r="H40" s="4">
        <f t="shared" ca="1" si="4"/>
        <v>13311</v>
      </c>
      <c r="I40" s="4">
        <f t="shared" ca="1" si="5"/>
        <v>15143.94</v>
      </c>
      <c r="J40" s="4">
        <f t="shared" ca="1" si="6"/>
        <v>12778.56</v>
      </c>
      <c r="K40" s="4">
        <f t="shared" ca="1" si="7"/>
        <v>12224.699999999999</v>
      </c>
      <c r="L40">
        <f t="shared" si="8"/>
        <v>16.176470588235293</v>
      </c>
      <c r="M40">
        <f t="shared" ca="1" si="9"/>
        <v>18.599278791976559</v>
      </c>
      <c r="N40">
        <f t="shared" ca="1" si="10"/>
        <v>15.887708218600972</v>
      </c>
      <c r="O40">
        <f t="shared" ca="1" si="11"/>
        <v>17.393000463275989</v>
      </c>
      <c r="P40">
        <f t="shared" ca="1" si="12"/>
        <v>17.010642387952263</v>
      </c>
    </row>
    <row r="41" spans="1:16">
      <c r="A41" t="s">
        <v>38</v>
      </c>
      <c r="B41" s="5">
        <v>248.08250000000001</v>
      </c>
      <c r="C41" s="5">
        <v>249.16</v>
      </c>
      <c r="D41" s="5">
        <v>241.55500000000001</v>
      </c>
      <c r="E41" s="5">
        <v>228.99</v>
      </c>
      <c r="F41" s="5">
        <v>220.2825</v>
      </c>
      <c r="G41" s="6">
        <v>9000</v>
      </c>
      <c r="H41" s="4">
        <f t="shared" ca="1" si="4"/>
        <v>8550</v>
      </c>
      <c r="I41" s="4">
        <f t="shared" ca="1" si="5"/>
        <v>8731.7999999999993</v>
      </c>
      <c r="J41" s="4">
        <f t="shared" ca="1" si="6"/>
        <v>9763.2000000000007</v>
      </c>
      <c r="K41" s="4">
        <f t="shared" ca="1" si="7"/>
        <v>9306</v>
      </c>
      <c r="L41">
        <f t="shared" si="8"/>
        <v>27.564722222222223</v>
      </c>
      <c r="M41">
        <f t="shared" ca="1" si="9"/>
        <v>29.141520467836258</v>
      </c>
      <c r="N41">
        <f t="shared" ca="1" si="10"/>
        <v>27.663826473350284</v>
      </c>
      <c r="O41">
        <f t="shared" ca="1" si="11"/>
        <v>23.454400196656831</v>
      </c>
      <c r="P41">
        <f t="shared" ca="1" si="12"/>
        <v>23.671018697614443</v>
      </c>
    </row>
    <row r="42" spans="1:16">
      <c r="A42" t="s">
        <v>39</v>
      </c>
      <c r="B42" s="5">
        <v>345.66</v>
      </c>
      <c r="C42" s="5">
        <v>337.20749999999998</v>
      </c>
      <c r="D42" s="5">
        <v>325.16000000000003</v>
      </c>
      <c r="E42" s="5">
        <v>307.72500000000002</v>
      </c>
      <c r="F42" s="5">
        <v>292.745</v>
      </c>
      <c r="G42" s="6">
        <v>14130</v>
      </c>
      <c r="H42" s="4">
        <f t="shared" ca="1" si="4"/>
        <v>16249.500000000002</v>
      </c>
      <c r="I42" s="4">
        <f t="shared" ca="1" si="5"/>
        <v>15370.614000000001</v>
      </c>
      <c r="J42" s="4">
        <f t="shared" ca="1" si="6"/>
        <v>11665.727999999999</v>
      </c>
      <c r="K42" s="4">
        <f t="shared" ca="1" si="7"/>
        <v>12883.734</v>
      </c>
      <c r="L42">
        <f t="shared" si="8"/>
        <v>24.462845010615712</v>
      </c>
      <c r="M42">
        <f t="shared" ca="1" si="9"/>
        <v>20.751869288285793</v>
      </c>
      <c r="N42">
        <f t="shared" ca="1" si="10"/>
        <v>21.154652637819151</v>
      </c>
      <c r="O42">
        <f t="shared" ca="1" si="11"/>
        <v>26.378550914267848</v>
      </c>
      <c r="P42">
        <f t="shared" ca="1" si="12"/>
        <v>22.722061787366922</v>
      </c>
    </row>
    <row r="43" spans="1:16">
      <c r="A43" t="s">
        <v>40</v>
      </c>
      <c r="B43" s="5">
        <v>278.72500000000002</v>
      </c>
      <c r="C43" s="5">
        <v>274.64249999999998</v>
      </c>
      <c r="D43" s="5">
        <v>256.30500000000001</v>
      </c>
      <c r="E43" s="5">
        <v>232.69</v>
      </c>
      <c r="F43" s="5">
        <v>217.64250000000001</v>
      </c>
      <c r="G43" s="6">
        <v>11430</v>
      </c>
      <c r="H43" s="4">
        <f t="shared" ca="1" si="4"/>
        <v>10172.700000000001</v>
      </c>
      <c r="I43" s="4">
        <f t="shared" ca="1" si="5"/>
        <v>10081.26</v>
      </c>
      <c r="J43" s="4">
        <f t="shared" ca="1" si="6"/>
        <v>11740.896000000001</v>
      </c>
      <c r="K43" s="4">
        <f t="shared" ca="1" si="7"/>
        <v>9992.1060000000016</v>
      </c>
      <c r="L43">
        <f t="shared" si="8"/>
        <v>24.385389326334209</v>
      </c>
      <c r="M43">
        <f t="shared" ca="1" si="9"/>
        <v>26.997994632693384</v>
      </c>
      <c r="N43">
        <f t="shared" ca="1" si="10"/>
        <v>25.423905345165188</v>
      </c>
      <c r="O43">
        <f t="shared" ca="1" si="11"/>
        <v>19.818759999236853</v>
      </c>
      <c r="P43">
        <f t="shared" ca="1" si="12"/>
        <v>21.781444272108399</v>
      </c>
    </row>
    <row r="44" spans="1:16">
      <c r="A44" t="s">
        <v>41</v>
      </c>
      <c r="B44" s="5">
        <v>186.33250000000001</v>
      </c>
      <c r="C44" s="5">
        <v>180.44</v>
      </c>
      <c r="D44" s="5">
        <v>174.02250000000001</v>
      </c>
      <c r="E44" s="5">
        <v>163.07499999999999</v>
      </c>
      <c r="F44" s="5">
        <v>156.13</v>
      </c>
      <c r="G44" s="6">
        <v>9960</v>
      </c>
      <c r="H44" s="4">
        <f t="shared" ca="1" si="4"/>
        <v>9262.8000000000011</v>
      </c>
      <c r="I44" s="4">
        <f t="shared" ca="1" si="5"/>
        <v>10346.448</v>
      </c>
      <c r="J44" s="4">
        <f t="shared" ca="1" si="6"/>
        <v>8414.2079999999987</v>
      </c>
      <c r="K44" s="4">
        <f t="shared" ca="1" si="7"/>
        <v>10298.64</v>
      </c>
      <c r="L44">
        <f t="shared" si="8"/>
        <v>18.708082329317268</v>
      </c>
      <c r="M44">
        <f t="shared" ca="1" si="9"/>
        <v>19.48007082091808</v>
      </c>
      <c r="N44">
        <f t="shared" ca="1" si="10"/>
        <v>16.819540387193751</v>
      </c>
      <c r="O44">
        <f t="shared" ca="1" si="11"/>
        <v>19.380909052878181</v>
      </c>
      <c r="P44">
        <f t="shared" ca="1" si="12"/>
        <v>15.160254169482574</v>
      </c>
    </row>
    <row r="45" spans="1:16">
      <c r="A45" t="s">
        <v>42</v>
      </c>
      <c r="B45" s="5">
        <v>215.8475</v>
      </c>
      <c r="C45" s="5">
        <v>214.55</v>
      </c>
      <c r="D45" s="5">
        <v>205.82</v>
      </c>
      <c r="E45" s="5">
        <v>194.7</v>
      </c>
      <c r="F45" s="5">
        <v>188.4325</v>
      </c>
      <c r="G45" s="6">
        <v>11550</v>
      </c>
      <c r="H45" s="4">
        <f t="shared" ca="1" si="4"/>
        <v>11203.5</v>
      </c>
      <c r="I45" s="4">
        <f t="shared" ca="1" si="5"/>
        <v>11432.19</v>
      </c>
      <c r="J45" s="4">
        <f t="shared" ca="1" si="6"/>
        <v>9535.68</v>
      </c>
      <c r="K45" s="4">
        <f t="shared" ca="1" si="7"/>
        <v>9228.4499999999989</v>
      </c>
      <c r="L45">
        <f t="shared" si="8"/>
        <v>18.688095238095237</v>
      </c>
      <c r="M45">
        <f t="shared" ca="1" si="9"/>
        <v>19.150265542018118</v>
      </c>
      <c r="N45">
        <f t="shared" ca="1" si="10"/>
        <v>18.003549626099634</v>
      </c>
      <c r="O45">
        <f t="shared" ca="1" si="11"/>
        <v>20.418050941306756</v>
      </c>
      <c r="P45">
        <f t="shared" ca="1" si="12"/>
        <v>20.41865101940196</v>
      </c>
    </row>
    <row r="46" spans="1:16">
      <c r="A46" t="s">
        <v>43</v>
      </c>
      <c r="B46" s="5">
        <v>285.96249999999998</v>
      </c>
      <c r="C46" s="5">
        <v>288.0625</v>
      </c>
      <c r="D46" s="5">
        <v>274.20499999999998</v>
      </c>
      <c r="E46" s="5">
        <v>252.22749999999999</v>
      </c>
      <c r="F46" s="5">
        <v>233.55500000000001</v>
      </c>
      <c r="G46" s="6">
        <v>10860</v>
      </c>
      <c r="H46" s="4">
        <f t="shared" ca="1" si="4"/>
        <v>11728.800000000001</v>
      </c>
      <c r="I46" s="4">
        <f t="shared" ca="1" si="5"/>
        <v>11813.508</v>
      </c>
      <c r="J46" s="4">
        <f t="shared" ca="1" si="6"/>
        <v>11468.160000000002</v>
      </c>
      <c r="K46" s="4">
        <f t="shared" ca="1" si="7"/>
        <v>8677.14</v>
      </c>
      <c r="L46">
        <f t="shared" si="8"/>
        <v>26.331721915285453</v>
      </c>
      <c r="M46">
        <f t="shared" ca="1" si="9"/>
        <v>24.560270445399357</v>
      </c>
      <c r="N46">
        <f t="shared" ca="1" si="10"/>
        <v>23.211141009088919</v>
      </c>
      <c r="O46">
        <f t="shared" ca="1" si="11"/>
        <v>21.993720003906464</v>
      </c>
      <c r="P46">
        <f t="shared" ca="1" si="12"/>
        <v>26.916126742221518</v>
      </c>
    </row>
    <row r="47" spans="1:16">
      <c r="A47" t="s">
        <v>44</v>
      </c>
      <c r="B47" s="5">
        <v>238.535</v>
      </c>
      <c r="C47" s="5">
        <v>235.29750000000001</v>
      </c>
      <c r="D47" s="5">
        <v>222.77</v>
      </c>
      <c r="E47" s="5">
        <v>207.3475</v>
      </c>
      <c r="F47" s="5">
        <v>198.05</v>
      </c>
      <c r="G47" s="6">
        <v>16350</v>
      </c>
      <c r="H47" s="4">
        <f t="shared" ca="1" si="4"/>
        <v>17167.5</v>
      </c>
      <c r="I47" s="4">
        <f t="shared" ca="1" si="5"/>
        <v>18105.990000000002</v>
      </c>
      <c r="J47" s="4">
        <f t="shared" ca="1" si="6"/>
        <v>17893.440000000002</v>
      </c>
      <c r="K47" s="4">
        <f t="shared" ca="1" si="7"/>
        <v>13524.72</v>
      </c>
      <c r="L47">
        <f t="shared" si="8"/>
        <v>14.589296636085628</v>
      </c>
      <c r="M47">
        <f t="shared" ca="1" si="9"/>
        <v>13.705985146352118</v>
      </c>
      <c r="N47">
        <f t="shared" ca="1" si="10"/>
        <v>12.303663041899393</v>
      </c>
      <c r="O47">
        <f t="shared" ca="1" si="11"/>
        <v>11.587905958831838</v>
      </c>
      <c r="P47">
        <f t="shared" ca="1" si="12"/>
        <v>14.643556391555611</v>
      </c>
    </row>
    <row r="48" spans="1:16">
      <c r="A48" t="s">
        <v>45</v>
      </c>
      <c r="B48" s="5">
        <v>196.3425</v>
      </c>
      <c r="C48" s="5">
        <v>194.48249999999999</v>
      </c>
      <c r="D48" s="5">
        <v>190.63499999999999</v>
      </c>
      <c r="E48" s="5">
        <v>183.24</v>
      </c>
      <c r="F48" s="5">
        <v>175.11500000000001</v>
      </c>
      <c r="G48" s="6">
        <v>11700</v>
      </c>
      <c r="H48" s="4">
        <f t="shared" ca="1" si="4"/>
        <v>11583</v>
      </c>
      <c r="I48" s="4">
        <f t="shared" ca="1" si="5"/>
        <v>10663.38</v>
      </c>
      <c r="J48" s="4">
        <f t="shared" ca="1" si="6"/>
        <v>12355.2</v>
      </c>
      <c r="K48" s="4">
        <f t="shared" ca="1" si="7"/>
        <v>10338.119999999999</v>
      </c>
      <c r="L48">
        <f t="shared" si="8"/>
        <v>16.781410256410258</v>
      </c>
      <c r="M48">
        <f t="shared" ca="1" si="9"/>
        <v>16.79033929033929</v>
      </c>
      <c r="N48">
        <f t="shared" ca="1" si="10"/>
        <v>17.877539766940689</v>
      </c>
      <c r="O48">
        <f t="shared" ca="1" si="11"/>
        <v>14.831002331002329</v>
      </c>
      <c r="P48">
        <f t="shared" ca="1" si="12"/>
        <v>16.938766429486215</v>
      </c>
    </row>
    <row r="49" spans="1:16">
      <c r="A49" t="s">
        <v>46</v>
      </c>
      <c r="B49" s="5">
        <v>215.29499999999999</v>
      </c>
      <c r="C49" s="5">
        <v>213.9375</v>
      </c>
      <c r="D49" s="5">
        <v>205.35499999999999</v>
      </c>
      <c r="E49" s="5">
        <v>196.39750000000001</v>
      </c>
      <c r="F49" s="5">
        <v>189.11500000000001</v>
      </c>
      <c r="G49" s="6">
        <v>13350</v>
      </c>
      <c r="H49" s="4">
        <f t="shared" ca="1" si="4"/>
        <v>12949.5</v>
      </c>
      <c r="I49" s="4">
        <f t="shared" ca="1" si="5"/>
        <v>12821.34</v>
      </c>
      <c r="J49" s="4">
        <f t="shared" ca="1" si="6"/>
        <v>14482.080000000002</v>
      </c>
      <c r="K49" s="4">
        <f t="shared" ca="1" si="7"/>
        <v>11168.609999999999</v>
      </c>
      <c r="L49">
        <f t="shared" si="8"/>
        <v>16.126966292134831</v>
      </c>
      <c r="M49">
        <f t="shared" ca="1" si="9"/>
        <v>16.52090814317155</v>
      </c>
      <c r="N49">
        <f t="shared" ca="1" si="10"/>
        <v>16.016656605315823</v>
      </c>
      <c r="O49">
        <f t="shared" ca="1" si="11"/>
        <v>13.561415211074651</v>
      </c>
      <c r="P49">
        <f t="shared" ca="1" si="12"/>
        <v>16.932724842214029</v>
      </c>
    </row>
    <row r="50" spans="1:16">
      <c r="A50" t="s">
        <v>47</v>
      </c>
      <c r="B50" s="5">
        <v>266.70999999999998</v>
      </c>
      <c r="C50" s="5">
        <v>258.89749999999998</v>
      </c>
      <c r="D50" s="5">
        <v>248.72</v>
      </c>
      <c r="E50" s="5">
        <v>233.83750000000001</v>
      </c>
      <c r="F50" s="5">
        <v>222.54499999999999</v>
      </c>
      <c r="G50" s="6">
        <v>18630</v>
      </c>
      <c r="H50" s="4">
        <f t="shared" ca="1" si="4"/>
        <v>18816.3</v>
      </c>
      <c r="I50" s="4">
        <f t="shared" ca="1" si="5"/>
        <v>20630.862000000001</v>
      </c>
      <c r="J50" s="4">
        <f t="shared" ca="1" si="6"/>
        <v>19673.28</v>
      </c>
      <c r="K50" s="4">
        <f t="shared" ca="1" si="7"/>
        <v>18913.175999999999</v>
      </c>
      <c r="L50">
        <f t="shared" si="8"/>
        <v>14.316156736446592</v>
      </c>
      <c r="M50">
        <f t="shared" ca="1" si="9"/>
        <v>13.759214085659773</v>
      </c>
      <c r="N50">
        <f t="shared" ca="1" si="10"/>
        <v>12.055725058894776</v>
      </c>
      <c r="O50">
        <f t="shared" ca="1" si="11"/>
        <v>11.886045438279739</v>
      </c>
      <c r="P50">
        <f t="shared" ca="1" si="12"/>
        <v>11.766664678634619</v>
      </c>
    </row>
    <row r="51" spans="1:16">
      <c r="A51" t="s">
        <v>48</v>
      </c>
      <c r="B51" s="5">
        <v>236.50749999999999</v>
      </c>
      <c r="C51" s="5">
        <v>234.69499999999999</v>
      </c>
      <c r="D51" s="5">
        <v>228.54</v>
      </c>
      <c r="E51" s="5">
        <v>224.48500000000001</v>
      </c>
      <c r="F51" s="5">
        <v>220.83500000000001</v>
      </c>
      <c r="G51" s="6">
        <v>8910</v>
      </c>
      <c r="H51" s="4">
        <f t="shared" ca="1" si="4"/>
        <v>8019</v>
      </c>
      <c r="I51" s="4">
        <f t="shared" ca="1" si="5"/>
        <v>10041.570000000002</v>
      </c>
      <c r="J51" s="4">
        <f t="shared" ca="1" si="6"/>
        <v>8724.6720000000005</v>
      </c>
      <c r="K51" s="4">
        <f t="shared" ca="1" si="7"/>
        <v>7705.3680000000004</v>
      </c>
      <c r="L51">
        <f t="shared" si="8"/>
        <v>26.54405162738496</v>
      </c>
      <c r="M51">
        <f t="shared" ca="1" si="9"/>
        <v>29.267365008105749</v>
      </c>
      <c r="N51">
        <f t="shared" ca="1" si="10"/>
        <v>22.759389219016544</v>
      </c>
      <c r="O51">
        <f t="shared" ca="1" si="11"/>
        <v>25.729907095647835</v>
      </c>
      <c r="P51">
        <f t="shared" ca="1" si="12"/>
        <v>28.659890092205849</v>
      </c>
    </row>
    <row r="52" spans="1:16">
      <c r="A52" t="s">
        <v>49</v>
      </c>
      <c r="B52" s="5">
        <v>191.85499999999999</v>
      </c>
      <c r="C52" s="5">
        <v>189.05</v>
      </c>
      <c r="D52" s="5">
        <v>183.05</v>
      </c>
      <c r="E52" s="5">
        <v>175.36750000000001</v>
      </c>
      <c r="F52" s="5">
        <v>167.745</v>
      </c>
      <c r="G52" s="6">
        <v>9210</v>
      </c>
      <c r="H52" s="4">
        <f t="shared" ca="1" si="4"/>
        <v>9946.8000000000011</v>
      </c>
      <c r="I52" s="4">
        <f t="shared" ca="1" si="5"/>
        <v>9838.1220000000012</v>
      </c>
      <c r="J52" s="4">
        <f t="shared" ca="1" si="6"/>
        <v>7957.44</v>
      </c>
      <c r="K52" s="4">
        <f t="shared" ca="1" si="7"/>
        <v>8311.1039999999994</v>
      </c>
      <c r="L52">
        <f t="shared" si="8"/>
        <v>20.831161780673181</v>
      </c>
      <c r="M52">
        <f t="shared" ca="1" si="9"/>
        <v>19.006112518598943</v>
      </c>
      <c r="N52">
        <f t="shared" ca="1" si="10"/>
        <v>18.606193336492471</v>
      </c>
      <c r="O52">
        <f t="shared" ca="1" si="11"/>
        <v>22.038180620903205</v>
      </c>
      <c r="P52">
        <f t="shared" ca="1" si="12"/>
        <v>20.183239194215354</v>
      </c>
    </row>
    <row r="53" spans="1:16">
      <c r="A53" t="s">
        <v>50</v>
      </c>
      <c r="B53" s="5">
        <v>194.05500000000001</v>
      </c>
      <c r="C53" s="5">
        <v>191.45750000000001</v>
      </c>
      <c r="D53" s="5">
        <v>186.125</v>
      </c>
      <c r="E53" s="5">
        <v>178.54249999999999</v>
      </c>
      <c r="F53" s="5">
        <v>173.01249999999999</v>
      </c>
      <c r="G53" s="6">
        <v>9690</v>
      </c>
      <c r="H53" s="4">
        <f t="shared" ca="1" si="4"/>
        <v>8817.9</v>
      </c>
      <c r="I53" s="4">
        <f t="shared" ca="1" si="5"/>
        <v>9781.0860000000011</v>
      </c>
      <c r="J53" s="4">
        <f t="shared" ca="1" si="6"/>
        <v>8558.2080000000005</v>
      </c>
      <c r="K53" s="4">
        <f t="shared" ca="1" si="7"/>
        <v>9290.771999999999</v>
      </c>
      <c r="L53">
        <f t="shared" si="8"/>
        <v>20.026315789473685</v>
      </c>
      <c r="M53">
        <f t="shared" ca="1" si="9"/>
        <v>21.712369158189592</v>
      </c>
      <c r="N53">
        <f t="shared" ca="1" si="10"/>
        <v>19.029073049761546</v>
      </c>
      <c r="O53">
        <f t="shared" ca="1" si="11"/>
        <v>20.862136092041698</v>
      </c>
      <c r="P53">
        <f t="shared" ca="1" si="12"/>
        <v>18.621972425972785</v>
      </c>
    </row>
    <row r="54" spans="1:16">
      <c r="A54" t="s">
        <v>51</v>
      </c>
      <c r="B54" s="5">
        <v>267.61750000000001</v>
      </c>
      <c r="C54" s="5">
        <v>264.85250000000002</v>
      </c>
      <c r="D54" s="5">
        <v>252.13</v>
      </c>
      <c r="E54" s="5">
        <v>236.255</v>
      </c>
      <c r="F54" s="5">
        <v>224.16499999999999</v>
      </c>
      <c r="G54" s="6">
        <v>12306</v>
      </c>
      <c r="H54" s="4">
        <f t="shared" ca="1" si="4"/>
        <v>13413.54</v>
      </c>
      <c r="I54" s="4">
        <f t="shared" ca="1" si="5"/>
        <v>13627.6644</v>
      </c>
      <c r="J54" s="4">
        <f t="shared" ca="1" si="6"/>
        <v>12876.9984</v>
      </c>
      <c r="K54" s="4">
        <f t="shared" ca="1" si="7"/>
        <v>11914.6692</v>
      </c>
      <c r="L54">
        <f t="shared" si="8"/>
        <v>21.746912075410368</v>
      </c>
      <c r="M54">
        <f t="shared" ca="1" si="9"/>
        <v>19.745160487089908</v>
      </c>
      <c r="N54">
        <f t="shared" ca="1" si="10"/>
        <v>18.501336149722032</v>
      </c>
      <c r="O54">
        <f t="shared" ca="1" si="11"/>
        <v>18.347055164657004</v>
      </c>
      <c r="P54">
        <f t="shared" ca="1" si="12"/>
        <v>18.814202579791303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73CAC-7155-4CAF-AFD1-394834687E64}">
  <sheetPr>
    <pageSetUpPr fitToPage="1"/>
  </sheetPr>
  <dimension ref="A1:K87"/>
  <sheetViews>
    <sheetView workbookViewId="0">
      <selection activeCell="B3" sqref="B3"/>
    </sheetView>
  </sheetViews>
  <sheetFormatPr defaultRowHeight="14.5"/>
  <cols>
    <col min="1" max="1" width="20.26953125" customWidth="1"/>
  </cols>
  <sheetData>
    <row r="1" spans="1:11" ht="101.5">
      <c r="A1" s="34" t="s">
        <v>216</v>
      </c>
      <c r="B1" s="2" t="s">
        <v>180</v>
      </c>
      <c r="C1" s="2" t="s">
        <v>180</v>
      </c>
      <c r="D1" s="2" t="s">
        <v>180</v>
      </c>
      <c r="E1" s="2" t="s">
        <v>180</v>
      </c>
      <c r="F1" s="2" t="s">
        <v>180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</row>
    <row r="2" spans="1:11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</row>
    <row r="3" spans="1:11">
      <c r="A3" t="s">
        <v>0</v>
      </c>
      <c r="B3">
        <f>RANK(HO46Averages!B3,HO46Averages!B$3:B$53)</f>
        <v>29</v>
      </c>
      <c r="C3">
        <f>RANK(HO46Averages!C3,HO46Averages!C$3:C$53)</f>
        <v>31</v>
      </c>
      <c r="D3">
        <f>RANK(HO46Averages!D3,HO46Averages!D$3:D$53)</f>
        <v>31</v>
      </c>
      <c r="E3">
        <f>RANK(HO46Averages!E3,HO46Averages!E$3:E$53)</f>
        <v>33</v>
      </c>
      <c r="F3">
        <f>RANK(HO46Averages!F3,HO46Averages!F$3:F$53)</f>
        <v>37</v>
      </c>
      <c r="G3">
        <f>RANK(HO46Averages!L3,HO46Averages!L$3:L$53)</f>
        <v>12</v>
      </c>
      <c r="H3">
        <f ca="1">RANK(HO46Averages!M3,HO46Averages!M$3:M$53)</f>
        <v>16</v>
      </c>
      <c r="I3">
        <f ca="1">RANK(HO46Averages!N3,HO46Averages!N$3:N$53)</f>
        <v>27</v>
      </c>
      <c r="J3">
        <f ca="1">RANK(HO46Averages!O3,HO46Averages!O$3:O$53)</f>
        <v>15</v>
      </c>
      <c r="K3">
        <f ca="1">RANK(HO46Averages!P3,HO46Averages!P$3:P$53)</f>
        <v>30</v>
      </c>
    </row>
    <row r="4" spans="1:11">
      <c r="A4" t="s">
        <v>1</v>
      </c>
      <c r="B4">
        <f>RANK(HO46Averages!B4,HO46Averages!B$3:B$53)</f>
        <v>21</v>
      </c>
      <c r="C4">
        <f>RANK(HO46Averages!C4,HO46Averages!C$3:C$53)</f>
        <v>23</v>
      </c>
      <c r="D4">
        <f>RANK(HO46Averages!D4,HO46Averages!D$3:D$53)</f>
        <v>23</v>
      </c>
      <c r="E4">
        <f>RANK(HO46Averages!E4,HO46Averages!E$3:E$53)</f>
        <v>20</v>
      </c>
      <c r="F4">
        <f>RANK(HO46Averages!F4,HO46Averages!F$3:F$53)</f>
        <v>15</v>
      </c>
      <c r="G4">
        <f>RANK(HO46Averages!L4,HO46Averages!L$3:L$53)</f>
        <v>29</v>
      </c>
      <c r="H4">
        <f ca="1">RANK(HO46Averages!M4,HO46Averages!M$3:M$53)</f>
        <v>36</v>
      </c>
      <c r="I4">
        <f ca="1">RANK(HO46Averages!N4,HO46Averages!N$3:N$53)</f>
        <v>33</v>
      </c>
      <c r="J4">
        <f ca="1">RANK(HO46Averages!O4,HO46Averages!O$3:O$53)</f>
        <v>29</v>
      </c>
      <c r="K4">
        <f ca="1">RANK(HO46Averages!P4,HO46Averages!P$3:P$53)</f>
        <v>14</v>
      </c>
    </row>
    <row r="5" spans="1:11">
      <c r="A5" t="s">
        <v>2</v>
      </c>
      <c r="B5">
        <f>RANK(HO46Averages!B5,HO46Averages!B$3:B$53)</f>
        <v>18</v>
      </c>
      <c r="C5">
        <f>RANK(HO46Averages!C5,HO46Averages!C$3:C$53)</f>
        <v>17</v>
      </c>
      <c r="D5">
        <f>RANK(HO46Averages!D5,HO46Averages!D$3:D$53)</f>
        <v>17</v>
      </c>
      <c r="E5">
        <f>RANK(HO46Averages!E5,HO46Averages!E$3:E$53)</f>
        <v>18</v>
      </c>
      <c r="F5">
        <f>RANK(HO46Averages!F5,HO46Averages!F$3:F$53)</f>
        <v>19</v>
      </c>
      <c r="G5">
        <f>RANK(HO46Averages!L5,HO46Averages!L$3:L$53)</f>
        <v>33</v>
      </c>
      <c r="H5">
        <f ca="1">RANK(HO46Averages!M5,HO46Averages!M$3:M$53)</f>
        <v>31</v>
      </c>
      <c r="I5">
        <f ca="1">RANK(HO46Averages!N5,HO46Averages!N$3:N$53)</f>
        <v>29</v>
      </c>
      <c r="J5">
        <f ca="1">RANK(HO46Averages!O5,HO46Averages!O$3:O$53)</f>
        <v>36</v>
      </c>
      <c r="K5">
        <f ca="1">RANK(HO46Averages!P5,HO46Averages!P$3:P$53)</f>
        <v>32</v>
      </c>
    </row>
    <row r="6" spans="1:11">
      <c r="A6" t="s">
        <v>3</v>
      </c>
      <c r="B6">
        <f>RANK(HO46Averages!B6,HO46Averages!B$3:B$53)</f>
        <v>32</v>
      </c>
      <c r="C6">
        <f>RANK(HO46Averages!C6,HO46Averages!C$3:C$53)</f>
        <v>32</v>
      </c>
      <c r="D6">
        <f>RANK(HO46Averages!D6,HO46Averages!D$3:D$53)</f>
        <v>32</v>
      </c>
      <c r="E6">
        <f>RANK(HO46Averages!E6,HO46Averages!E$3:E$53)</f>
        <v>35</v>
      </c>
      <c r="F6">
        <f>RANK(HO46Averages!F6,HO46Averages!F$3:F$53)</f>
        <v>36</v>
      </c>
      <c r="G6">
        <f>RANK(HO46Averages!L6,HO46Averages!L$3:L$53)</f>
        <v>8</v>
      </c>
      <c r="H6">
        <f ca="1">RANK(HO46Averages!M6,HO46Averages!M$3:M$53)</f>
        <v>9</v>
      </c>
      <c r="I6">
        <f ca="1">RANK(HO46Averages!N6,HO46Averages!N$3:N$53)</f>
        <v>9</v>
      </c>
      <c r="J6">
        <f ca="1">RANK(HO46Averages!O6,HO46Averages!O$3:O$53)</f>
        <v>9</v>
      </c>
      <c r="K6">
        <f ca="1">RANK(HO46Averages!P6,HO46Averages!P$3:P$53)</f>
        <v>4</v>
      </c>
    </row>
    <row r="7" spans="1:11">
      <c r="A7" t="s">
        <v>4</v>
      </c>
      <c r="B7">
        <f>RANK(HO46Averages!B7,HO46Averages!B$3:B$53)</f>
        <v>19</v>
      </c>
      <c r="C7">
        <f>RANK(HO46Averages!C7,HO46Averages!C$3:C$53)</f>
        <v>19</v>
      </c>
      <c r="D7">
        <f>RANK(HO46Averages!D7,HO46Averages!D$3:D$53)</f>
        <v>20</v>
      </c>
      <c r="E7">
        <f>RANK(HO46Averages!E7,HO46Averages!E$3:E$53)</f>
        <v>21</v>
      </c>
      <c r="F7">
        <f>RANK(HO46Averages!F7,HO46Averages!F$3:F$53)</f>
        <v>22</v>
      </c>
      <c r="G7">
        <f>RANK(HO46Averages!L7,HO46Averages!L$3:L$53)</f>
        <v>50</v>
      </c>
      <c r="H7">
        <f ca="1">RANK(HO46Averages!M7,HO46Averages!M$3:M$53)</f>
        <v>50</v>
      </c>
      <c r="I7">
        <f ca="1">RANK(HO46Averages!N7,HO46Averages!N$3:N$53)</f>
        <v>50</v>
      </c>
      <c r="J7">
        <f ca="1">RANK(HO46Averages!O7,HO46Averages!O$3:O$53)</f>
        <v>50</v>
      </c>
      <c r="K7">
        <f ca="1">RANK(HO46Averages!P7,HO46Averages!P$3:P$53)</f>
        <v>50</v>
      </c>
    </row>
    <row r="8" spans="1:11">
      <c r="A8" t="s">
        <v>5</v>
      </c>
      <c r="B8">
        <f>RANK(HO46Averages!B8,HO46Averages!B$3:B$53)</f>
        <v>14</v>
      </c>
      <c r="C8">
        <f>RANK(HO46Averages!C8,HO46Averages!C$3:C$53)</f>
        <v>15</v>
      </c>
      <c r="D8">
        <f>RANK(HO46Averages!D8,HO46Averages!D$3:D$53)</f>
        <v>15</v>
      </c>
      <c r="E8">
        <f>RANK(HO46Averages!E8,HO46Averages!E$3:E$53)</f>
        <v>15</v>
      </c>
      <c r="F8">
        <f>RANK(HO46Averages!F8,HO46Averages!F$3:F$53)</f>
        <v>21</v>
      </c>
      <c r="G8">
        <f>RANK(HO46Averages!L8,HO46Averages!L$3:L$53)</f>
        <v>38</v>
      </c>
      <c r="H8">
        <f ca="1">RANK(HO46Averages!M8,HO46Averages!M$3:M$53)</f>
        <v>37</v>
      </c>
      <c r="I8">
        <f ca="1">RANK(HO46Averages!N8,HO46Averages!N$3:N$53)</f>
        <v>43</v>
      </c>
      <c r="J8">
        <f ca="1">RANK(HO46Averages!O8,HO46Averages!O$3:O$53)</f>
        <v>42</v>
      </c>
      <c r="K8">
        <f ca="1">RANK(HO46Averages!P8,HO46Averages!P$3:P$53)</f>
        <v>44</v>
      </c>
    </row>
    <row r="9" spans="1:11">
      <c r="A9" t="s">
        <v>6</v>
      </c>
      <c r="B9">
        <f>RANK(HO46Averages!B9,HO46Averages!B$3:B$53)</f>
        <v>11</v>
      </c>
      <c r="C9">
        <f>RANK(HO46Averages!C9,HO46Averages!C$3:C$53)</f>
        <v>11</v>
      </c>
      <c r="D9">
        <f>RANK(HO46Averages!D9,HO46Averages!D$3:D$53)</f>
        <v>9</v>
      </c>
      <c r="E9">
        <f>RANK(HO46Averages!E9,HO46Averages!E$3:E$53)</f>
        <v>9</v>
      </c>
      <c r="F9">
        <f>RANK(HO46Averages!F9,HO46Averages!F$3:F$53)</f>
        <v>9</v>
      </c>
      <c r="G9">
        <f>RANK(HO46Averages!L9,HO46Averages!L$3:L$53)</f>
        <v>23</v>
      </c>
      <c r="H9">
        <f ca="1">RANK(HO46Averages!M9,HO46Averages!M$3:M$53)</f>
        <v>30</v>
      </c>
      <c r="I9">
        <f ca="1">RANK(HO46Averages!N9,HO46Averages!N$3:N$53)</f>
        <v>22</v>
      </c>
      <c r="J9">
        <f ca="1">RANK(HO46Averages!O9,HO46Averages!O$3:O$53)</f>
        <v>16</v>
      </c>
      <c r="K9">
        <f ca="1">RANK(HO46Averages!P9,HO46Averages!P$3:P$53)</f>
        <v>20</v>
      </c>
    </row>
    <row r="10" spans="1:11">
      <c r="A10" t="s">
        <v>7</v>
      </c>
      <c r="B10">
        <f>RANK(HO46Averages!B10,HO46Averages!B$3:B$53)</f>
        <v>9</v>
      </c>
      <c r="C10">
        <f>RANK(HO46Averages!C10,HO46Averages!C$3:C$53)</f>
        <v>8</v>
      </c>
      <c r="D10">
        <f>RANK(HO46Averages!D10,HO46Averages!D$3:D$53)</f>
        <v>8</v>
      </c>
      <c r="E10">
        <f>RANK(HO46Averages!E10,HO46Averages!E$3:E$53)</f>
        <v>8</v>
      </c>
      <c r="F10">
        <f>RANK(HO46Averages!F10,HO46Averages!F$3:F$53)</f>
        <v>8</v>
      </c>
      <c r="G10">
        <f>RANK(HO46Averages!L10,HO46Averages!L$3:L$53)</f>
        <v>3</v>
      </c>
      <c r="H10">
        <f ca="1">RANK(HO46Averages!M10,HO46Averages!M$3:M$53)</f>
        <v>5</v>
      </c>
      <c r="I10">
        <f ca="1">RANK(HO46Averages!N10,HO46Averages!N$3:N$53)</f>
        <v>4</v>
      </c>
      <c r="J10">
        <f ca="1">RANK(HO46Averages!O10,HO46Averages!O$3:O$53)</f>
        <v>4</v>
      </c>
      <c r="K10">
        <f ca="1">RANK(HO46Averages!P10,HO46Averages!P$3:P$53)</f>
        <v>12</v>
      </c>
    </row>
    <row r="11" spans="1:11">
      <c r="A11" t="s">
        <v>8</v>
      </c>
      <c r="B11">
        <f>RANK(HO46Averages!B11,HO46Averages!B$3:B$53)</f>
        <v>4</v>
      </c>
      <c r="C11">
        <f>RANK(HO46Averages!C11,HO46Averages!C$3:C$53)</f>
        <v>3</v>
      </c>
      <c r="D11">
        <f>RANK(HO46Averages!D11,HO46Averages!D$3:D$53)</f>
        <v>6</v>
      </c>
      <c r="E11">
        <f>RANK(HO46Averages!E11,HO46Averages!E$3:E$53)</f>
        <v>6</v>
      </c>
      <c r="F11">
        <f>RANK(HO46Averages!F11,HO46Averages!F$3:F$53)</f>
        <v>5</v>
      </c>
      <c r="G11">
        <f>RANK(HO46Averages!L11,HO46Averages!L$3:L$53)</f>
        <v>34</v>
      </c>
      <c r="H11">
        <f ca="1">RANK(HO46Averages!M11,HO46Averages!M$3:M$53)</f>
        <v>22</v>
      </c>
      <c r="I11">
        <f ca="1">RANK(HO46Averages!N11,HO46Averages!N$3:N$53)</f>
        <v>36</v>
      </c>
      <c r="J11">
        <f ca="1">RANK(HO46Averages!O11,HO46Averages!O$3:O$53)</f>
        <v>26</v>
      </c>
      <c r="K11">
        <f ca="1">RANK(HO46Averages!P11,HO46Averages!P$3:P$53)</f>
        <v>28</v>
      </c>
    </row>
    <row r="12" spans="1:11">
      <c r="A12" t="s">
        <v>9</v>
      </c>
      <c r="B12">
        <f>RANK(HO46Averages!B12,HO46Averages!B$3:B$53)</f>
        <v>5</v>
      </c>
      <c r="C12">
        <f>RANK(HO46Averages!C12,HO46Averages!C$3:C$53)</f>
        <v>4</v>
      </c>
      <c r="D12">
        <f>RANK(HO46Averages!D12,HO46Averages!D$3:D$53)</f>
        <v>3</v>
      </c>
      <c r="E12">
        <f>RANK(HO46Averages!E12,HO46Averages!E$3:E$53)</f>
        <v>5</v>
      </c>
      <c r="F12">
        <f>RANK(HO46Averages!F12,HO46Averages!F$3:F$53)</f>
        <v>6</v>
      </c>
      <c r="G12">
        <f>RANK(HO46Averages!L12,HO46Averages!L$3:L$53)</f>
        <v>9</v>
      </c>
      <c r="H12">
        <f ca="1">RANK(HO46Averages!M12,HO46Averages!M$3:M$53)</f>
        <v>12</v>
      </c>
      <c r="I12">
        <f ca="1">RANK(HO46Averages!N12,HO46Averages!N$3:N$53)</f>
        <v>5</v>
      </c>
      <c r="J12">
        <f ca="1">RANK(HO46Averages!O12,HO46Averages!O$3:O$53)</f>
        <v>6</v>
      </c>
      <c r="K12">
        <f ca="1">RANK(HO46Averages!P12,HO46Averages!P$3:P$53)</f>
        <v>13</v>
      </c>
    </row>
    <row r="13" spans="1:11">
      <c r="A13" t="s">
        <v>10</v>
      </c>
      <c r="B13">
        <f>RANK(HO46Averages!B13,HO46Averages!B$3:B$53)</f>
        <v>10</v>
      </c>
      <c r="C13">
        <f>RANK(HO46Averages!C13,HO46Averages!C$3:C$53)</f>
        <v>10</v>
      </c>
      <c r="D13">
        <f>RANK(HO46Averages!D13,HO46Averages!D$3:D$53)</f>
        <v>13</v>
      </c>
      <c r="E13">
        <f>RANK(HO46Averages!E13,HO46Averages!E$3:E$53)</f>
        <v>14</v>
      </c>
      <c r="F13">
        <f>RANK(HO46Averages!F13,HO46Averages!F$3:F$53)</f>
        <v>14</v>
      </c>
      <c r="G13">
        <f>RANK(HO46Averages!L13,HO46Averages!L$3:L$53)</f>
        <v>10</v>
      </c>
      <c r="H13">
        <f ca="1">RANK(HO46Averages!M13,HO46Averages!M$3:M$53)</f>
        <v>20</v>
      </c>
      <c r="I13">
        <f ca="1">RANK(HO46Averages!N13,HO46Averages!N$3:N$53)</f>
        <v>10</v>
      </c>
      <c r="J13">
        <f ca="1">RANK(HO46Averages!O13,HO46Averages!O$3:O$53)</f>
        <v>27</v>
      </c>
      <c r="K13">
        <f ca="1">RANK(HO46Averages!P13,HO46Averages!P$3:P$53)</f>
        <v>23</v>
      </c>
    </row>
    <row r="14" spans="1:11">
      <c r="A14" t="s">
        <v>11</v>
      </c>
      <c r="B14">
        <f>RANK(HO46Averages!B14,HO46Averages!B$3:B$53)</f>
        <v>37</v>
      </c>
      <c r="C14">
        <f>RANK(HO46Averages!C14,HO46Averages!C$3:C$53)</f>
        <v>37</v>
      </c>
      <c r="D14">
        <f>RANK(HO46Averages!D14,HO46Averages!D$3:D$53)</f>
        <v>37</v>
      </c>
      <c r="E14">
        <f>RANK(HO46Averages!E14,HO46Averages!E$3:E$53)</f>
        <v>36</v>
      </c>
      <c r="F14">
        <f>RANK(HO46Averages!F14,HO46Averages!F$3:F$53)</f>
        <v>32</v>
      </c>
      <c r="G14">
        <f>RANK(HO46Averages!L14,HO46Averages!L$3:L$53)</f>
        <v>51</v>
      </c>
      <c r="H14">
        <f ca="1">RANK(HO46Averages!M14,HO46Averages!M$3:M$53)</f>
        <v>51</v>
      </c>
      <c r="I14">
        <f ca="1">RANK(HO46Averages!N14,HO46Averages!N$3:N$53)</f>
        <v>51</v>
      </c>
      <c r="J14">
        <f ca="1">RANK(HO46Averages!O14,HO46Averages!O$3:O$53)</f>
        <v>51</v>
      </c>
      <c r="K14">
        <f ca="1">RANK(HO46Averages!P14,HO46Averages!P$3:P$53)</f>
        <v>51</v>
      </c>
    </row>
    <row r="15" spans="1:11">
      <c r="A15" t="s">
        <v>12</v>
      </c>
      <c r="B15">
        <f>RANK(HO46Averages!B15,HO46Averages!B$3:B$53)</f>
        <v>48</v>
      </c>
      <c r="C15">
        <f>RANK(HO46Averages!C15,HO46Averages!C$3:C$53)</f>
        <v>47</v>
      </c>
      <c r="D15">
        <f>RANK(HO46Averages!D15,HO46Averages!D$3:D$53)</f>
        <v>48</v>
      </c>
      <c r="E15">
        <f>RANK(HO46Averages!E15,HO46Averages!E$3:E$53)</f>
        <v>51</v>
      </c>
      <c r="F15">
        <f>RANK(HO46Averages!F15,HO46Averages!F$3:F$53)</f>
        <v>51</v>
      </c>
      <c r="G15">
        <f>RANK(HO46Averages!L15,HO46Averages!L$3:L$53)</f>
        <v>48</v>
      </c>
      <c r="H15">
        <f ca="1">RANK(HO46Averages!M15,HO46Averages!M$3:M$53)</f>
        <v>45</v>
      </c>
      <c r="I15">
        <f ca="1">RANK(HO46Averages!N15,HO46Averages!N$3:N$53)</f>
        <v>49</v>
      </c>
      <c r="J15">
        <f ca="1">RANK(HO46Averages!O15,HO46Averages!O$3:O$53)</f>
        <v>48</v>
      </c>
      <c r="K15">
        <f ca="1">RANK(HO46Averages!P15,HO46Averages!P$3:P$53)</f>
        <v>48</v>
      </c>
    </row>
    <row r="16" spans="1:11">
      <c r="A16" t="s">
        <v>13</v>
      </c>
      <c r="B16">
        <f>RANK(HO46Averages!B16,HO46Averages!B$3:B$53)</f>
        <v>26</v>
      </c>
      <c r="C16">
        <f>RANK(HO46Averages!C16,HO46Averages!C$3:C$53)</f>
        <v>27</v>
      </c>
      <c r="D16">
        <f>RANK(HO46Averages!D16,HO46Averages!D$3:D$53)</f>
        <v>26</v>
      </c>
      <c r="E16">
        <f>RANK(HO46Averages!E16,HO46Averages!E$3:E$53)</f>
        <v>26</v>
      </c>
      <c r="F16">
        <f>RANK(HO46Averages!F16,HO46Averages!F$3:F$53)</f>
        <v>26</v>
      </c>
      <c r="G16">
        <f>RANK(HO46Averages!L16,HO46Averages!L$3:L$53)</f>
        <v>15</v>
      </c>
      <c r="H16">
        <f ca="1">RANK(HO46Averages!M16,HO46Averages!M$3:M$53)</f>
        <v>23</v>
      </c>
      <c r="I16">
        <f ca="1">RANK(HO46Averages!N16,HO46Averages!N$3:N$53)</f>
        <v>17</v>
      </c>
      <c r="J16">
        <f ca="1">RANK(HO46Averages!O16,HO46Averages!O$3:O$53)</f>
        <v>13</v>
      </c>
      <c r="K16">
        <f ca="1">RANK(HO46Averages!P16,HO46Averages!P$3:P$53)</f>
        <v>11</v>
      </c>
    </row>
    <row r="17" spans="1:11">
      <c r="A17" t="s">
        <v>14</v>
      </c>
      <c r="B17">
        <f>RANK(HO46Averages!B17,HO46Averages!B$3:B$53)</f>
        <v>43</v>
      </c>
      <c r="C17">
        <f>RANK(HO46Averages!C17,HO46Averages!C$3:C$53)</f>
        <v>43</v>
      </c>
      <c r="D17">
        <f>RANK(HO46Averages!D17,HO46Averages!D$3:D$53)</f>
        <v>43</v>
      </c>
      <c r="E17">
        <f>RANK(HO46Averages!E17,HO46Averages!E$3:E$53)</f>
        <v>44</v>
      </c>
      <c r="F17">
        <f>RANK(HO46Averages!F17,HO46Averages!F$3:F$53)</f>
        <v>44</v>
      </c>
      <c r="G17">
        <f>RANK(HO46Averages!L17,HO46Averages!L$3:L$53)</f>
        <v>17</v>
      </c>
      <c r="H17">
        <f ca="1">RANK(HO46Averages!M17,HO46Averages!M$3:M$53)</f>
        <v>19</v>
      </c>
      <c r="I17">
        <f ca="1">RANK(HO46Averages!N17,HO46Averages!N$3:N$53)</f>
        <v>21</v>
      </c>
      <c r="J17">
        <f ca="1">RANK(HO46Averages!O17,HO46Averages!O$3:O$53)</f>
        <v>24</v>
      </c>
      <c r="K17">
        <f ca="1">RANK(HO46Averages!P17,HO46Averages!P$3:P$53)</f>
        <v>18</v>
      </c>
    </row>
    <row r="18" spans="1:11">
      <c r="A18" t="s">
        <v>15</v>
      </c>
      <c r="B18">
        <f>RANK(HO46Averages!B18,HO46Averages!B$3:B$53)</f>
        <v>49</v>
      </c>
      <c r="C18">
        <f>RANK(HO46Averages!C18,HO46Averages!C$3:C$53)</f>
        <v>49</v>
      </c>
      <c r="D18">
        <f>RANK(HO46Averages!D18,HO46Averages!D$3:D$53)</f>
        <v>49</v>
      </c>
      <c r="E18">
        <f>RANK(HO46Averages!E18,HO46Averages!E$3:E$53)</f>
        <v>50</v>
      </c>
      <c r="F18">
        <f>RANK(HO46Averages!F18,HO46Averages!F$3:F$53)</f>
        <v>50</v>
      </c>
      <c r="G18">
        <f>RANK(HO46Averages!L18,HO46Averages!L$3:L$53)</f>
        <v>18</v>
      </c>
      <c r="H18">
        <f ca="1">RANK(HO46Averages!M18,HO46Averages!M$3:M$53)</f>
        <v>11</v>
      </c>
      <c r="I18">
        <f ca="1">RANK(HO46Averages!N18,HO46Averages!N$3:N$53)</f>
        <v>14</v>
      </c>
      <c r="J18">
        <f ca="1">RANK(HO46Averages!O18,HO46Averages!O$3:O$53)</f>
        <v>11</v>
      </c>
      <c r="K18">
        <f ca="1">RANK(HO46Averages!P18,HO46Averages!P$3:P$53)</f>
        <v>25</v>
      </c>
    </row>
    <row r="19" spans="1:11">
      <c r="A19" t="s">
        <v>16</v>
      </c>
      <c r="B19">
        <f>RANK(HO46Averages!B19,HO46Averages!B$3:B$53)</f>
        <v>39</v>
      </c>
      <c r="C19">
        <f>RANK(HO46Averages!C19,HO46Averages!C$3:C$53)</f>
        <v>39</v>
      </c>
      <c r="D19">
        <f>RANK(HO46Averages!D19,HO46Averages!D$3:D$53)</f>
        <v>40</v>
      </c>
      <c r="E19">
        <f>RANK(HO46Averages!E19,HO46Averages!E$3:E$53)</f>
        <v>42</v>
      </c>
      <c r="F19">
        <f>RANK(HO46Averages!F19,HO46Averages!F$3:F$53)</f>
        <v>39</v>
      </c>
      <c r="G19">
        <f>RANK(HO46Averages!L19,HO46Averages!L$3:L$53)</f>
        <v>22</v>
      </c>
      <c r="H19">
        <f ca="1">RANK(HO46Averages!M19,HO46Averages!M$3:M$53)</f>
        <v>25</v>
      </c>
      <c r="I19">
        <f ca="1">RANK(HO46Averages!N19,HO46Averages!N$3:N$53)</f>
        <v>18</v>
      </c>
      <c r="J19">
        <f ca="1">RANK(HO46Averages!O19,HO46Averages!O$3:O$53)</f>
        <v>32</v>
      </c>
      <c r="K19">
        <f ca="1">RANK(HO46Averages!P19,HO46Averages!P$3:P$53)</f>
        <v>16</v>
      </c>
    </row>
    <row r="20" spans="1:11">
      <c r="A20" t="s">
        <v>17</v>
      </c>
      <c r="B20">
        <f>RANK(HO46Averages!B20,HO46Averages!B$3:B$53)</f>
        <v>27</v>
      </c>
      <c r="C20">
        <f>RANK(HO46Averages!C20,HO46Averages!C$3:C$53)</f>
        <v>24</v>
      </c>
      <c r="D20">
        <f>RANK(HO46Averages!D20,HO46Averages!D$3:D$53)</f>
        <v>25</v>
      </c>
      <c r="E20">
        <f>RANK(HO46Averages!E20,HO46Averages!E$3:E$53)</f>
        <v>27</v>
      </c>
      <c r="F20">
        <f>RANK(HO46Averages!F20,HO46Averages!F$3:F$53)</f>
        <v>27</v>
      </c>
      <c r="G20">
        <f>RANK(HO46Averages!L20,HO46Averages!L$3:L$53)</f>
        <v>5</v>
      </c>
      <c r="H20">
        <f ca="1">RANK(HO46Averages!M20,HO46Averages!M$3:M$53)</f>
        <v>4</v>
      </c>
      <c r="I20">
        <f ca="1">RANK(HO46Averages!N20,HO46Averages!N$3:N$53)</f>
        <v>7</v>
      </c>
      <c r="J20">
        <f ca="1">RANK(HO46Averages!O20,HO46Averages!O$3:O$53)</f>
        <v>8</v>
      </c>
      <c r="K20">
        <f ca="1">RANK(HO46Averages!P20,HO46Averages!P$3:P$53)</f>
        <v>6</v>
      </c>
    </row>
    <row r="21" spans="1:11">
      <c r="A21" t="s">
        <v>18</v>
      </c>
      <c r="B21">
        <f>RANK(HO46Averages!B21,HO46Averages!B$3:B$53)</f>
        <v>1</v>
      </c>
      <c r="C21">
        <f>RANK(HO46Averages!C21,HO46Averages!C$3:C$53)</f>
        <v>1</v>
      </c>
      <c r="D21">
        <f>RANK(HO46Averages!D21,HO46Averages!D$3:D$53)</f>
        <v>1</v>
      </c>
      <c r="E21">
        <f>RANK(HO46Averages!E21,HO46Averages!E$3:E$53)</f>
        <v>1</v>
      </c>
      <c r="F21">
        <f>RANK(HO46Averages!F21,HO46Averages!F$3:F$53)</f>
        <v>3</v>
      </c>
      <c r="G21">
        <f>RANK(HO46Averages!L21,HO46Averages!L$3:L$53)</f>
        <v>1</v>
      </c>
      <c r="H21">
        <f ca="1">RANK(HO46Averages!M21,HO46Averages!M$3:M$53)</f>
        <v>1</v>
      </c>
      <c r="I21">
        <f ca="1">RANK(HO46Averages!N21,HO46Averages!N$3:N$53)</f>
        <v>1</v>
      </c>
      <c r="J21">
        <f ca="1">RANK(HO46Averages!O21,HO46Averages!O$3:O$53)</f>
        <v>2</v>
      </c>
      <c r="K21">
        <f ca="1">RANK(HO46Averages!P21,HO46Averages!P$3:P$53)</f>
        <v>1</v>
      </c>
    </row>
    <row r="22" spans="1:11">
      <c r="A22" t="s">
        <v>19</v>
      </c>
      <c r="B22">
        <f>RANK(HO46Averages!B22,HO46Averages!B$3:B$53)</f>
        <v>51</v>
      </c>
      <c r="C22">
        <f>RANK(HO46Averages!C22,HO46Averages!C$3:C$53)</f>
        <v>50</v>
      </c>
      <c r="D22">
        <f>RANK(HO46Averages!D22,HO46Averages!D$3:D$53)</f>
        <v>50</v>
      </c>
      <c r="E22">
        <f>RANK(HO46Averages!E22,HO46Averages!E$3:E$53)</f>
        <v>48</v>
      </c>
      <c r="F22">
        <f>RANK(HO46Averages!F22,HO46Averages!F$3:F$53)</f>
        <v>49</v>
      </c>
      <c r="G22">
        <f>RANK(HO46Averages!L22,HO46Averages!L$3:L$53)</f>
        <v>45</v>
      </c>
      <c r="H22">
        <f ca="1">RANK(HO46Averages!M22,HO46Averages!M$3:M$53)</f>
        <v>48</v>
      </c>
      <c r="I22">
        <f ca="1">RANK(HO46Averages!N22,HO46Averages!N$3:N$53)</f>
        <v>46</v>
      </c>
      <c r="J22">
        <f ca="1">RANK(HO46Averages!O22,HO46Averages!O$3:O$53)</f>
        <v>44</v>
      </c>
      <c r="K22">
        <f ca="1">RANK(HO46Averages!P22,HO46Averages!P$3:P$53)</f>
        <v>47</v>
      </c>
    </row>
    <row r="23" spans="1:11">
      <c r="A23" t="s">
        <v>20</v>
      </c>
      <c r="B23">
        <f>RANK(HO46Averages!B23,HO46Averages!B$3:B$53)</f>
        <v>12</v>
      </c>
      <c r="C23">
        <f>RANK(HO46Averages!C23,HO46Averages!C$3:C$53)</f>
        <v>12</v>
      </c>
      <c r="D23">
        <f>RANK(HO46Averages!D23,HO46Averages!D$3:D$53)</f>
        <v>10</v>
      </c>
      <c r="E23">
        <f>RANK(HO46Averages!E23,HO46Averages!E$3:E$53)</f>
        <v>11</v>
      </c>
      <c r="F23">
        <f>RANK(HO46Averages!F23,HO46Averages!F$3:F$53)</f>
        <v>11</v>
      </c>
      <c r="G23">
        <f>RANK(HO46Averages!L23,HO46Averages!L$3:L$53)</f>
        <v>24</v>
      </c>
      <c r="H23">
        <f ca="1">RANK(HO46Averages!M23,HO46Averages!M$3:M$53)</f>
        <v>27</v>
      </c>
      <c r="I23">
        <f ca="1">RANK(HO46Averages!N23,HO46Averages!N$3:N$53)</f>
        <v>26</v>
      </c>
      <c r="J23">
        <f ca="1">RANK(HO46Averages!O23,HO46Averages!O$3:O$53)</f>
        <v>14</v>
      </c>
      <c r="K23">
        <f ca="1">RANK(HO46Averages!P23,HO46Averages!P$3:P$53)</f>
        <v>31</v>
      </c>
    </row>
    <row r="24" spans="1:11">
      <c r="A24" t="s">
        <v>21</v>
      </c>
      <c r="B24">
        <f>RANK(HO46Averages!B24,HO46Averages!B$3:B$53)</f>
        <v>13</v>
      </c>
      <c r="C24">
        <f>RANK(HO46Averages!C24,HO46Averages!C$3:C$53)</f>
        <v>13</v>
      </c>
      <c r="D24">
        <f>RANK(HO46Averages!D24,HO46Averages!D$3:D$53)</f>
        <v>12</v>
      </c>
      <c r="E24">
        <f>RANK(HO46Averages!E24,HO46Averages!E$3:E$53)</f>
        <v>10</v>
      </c>
      <c r="F24">
        <f>RANK(HO46Averages!F24,HO46Averages!F$3:F$53)</f>
        <v>10</v>
      </c>
      <c r="G24">
        <f>RANK(HO46Averages!L24,HO46Averages!L$3:L$53)</f>
        <v>43</v>
      </c>
      <c r="H24">
        <f ca="1">RANK(HO46Averages!M24,HO46Averages!M$3:M$53)</f>
        <v>43</v>
      </c>
      <c r="I24">
        <f ca="1">RANK(HO46Averages!N24,HO46Averages!N$3:N$53)</f>
        <v>45</v>
      </c>
      <c r="J24">
        <f ca="1">RANK(HO46Averages!O24,HO46Averages!O$3:O$53)</f>
        <v>38</v>
      </c>
      <c r="K24">
        <f ca="1">RANK(HO46Averages!P24,HO46Averages!P$3:P$53)</f>
        <v>42</v>
      </c>
    </row>
    <row r="25" spans="1:11">
      <c r="A25" t="s">
        <v>22</v>
      </c>
      <c r="B25">
        <f>RANK(HO46Averages!B25,HO46Averages!B$3:B$53)</f>
        <v>2</v>
      </c>
      <c r="C25">
        <f>RANK(HO46Averages!C25,HO46Averages!C$3:C$53)</f>
        <v>2</v>
      </c>
      <c r="D25">
        <f>RANK(HO46Averages!D25,HO46Averages!D$3:D$53)</f>
        <v>2</v>
      </c>
      <c r="E25">
        <f>RANK(HO46Averages!E25,HO46Averages!E$3:E$53)</f>
        <v>3</v>
      </c>
      <c r="F25">
        <f>RANK(HO46Averages!F25,HO46Averages!F$3:F$53)</f>
        <v>2</v>
      </c>
      <c r="G25">
        <f>RANK(HO46Averages!L25,HO46Averages!L$3:L$53)</f>
        <v>2</v>
      </c>
      <c r="H25">
        <f ca="1">RANK(HO46Averages!M25,HO46Averages!M$3:M$53)</f>
        <v>2</v>
      </c>
      <c r="I25">
        <f ca="1">RANK(HO46Averages!N25,HO46Averages!N$3:N$53)</f>
        <v>2</v>
      </c>
      <c r="J25">
        <f ca="1">RANK(HO46Averages!O25,HO46Averages!O$3:O$53)</f>
        <v>1</v>
      </c>
      <c r="K25">
        <f ca="1">RANK(HO46Averages!P25,HO46Averages!P$3:P$53)</f>
        <v>2</v>
      </c>
    </row>
    <row r="26" spans="1:11">
      <c r="A26" t="s">
        <v>23</v>
      </c>
      <c r="B26">
        <f>RANK(HO46Averages!B26,HO46Averages!B$3:B$53)</f>
        <v>33</v>
      </c>
      <c r="C26">
        <f>RANK(HO46Averages!C26,HO46Averages!C$3:C$53)</f>
        <v>33</v>
      </c>
      <c r="D26">
        <f>RANK(HO46Averages!D26,HO46Averages!D$3:D$53)</f>
        <v>33</v>
      </c>
      <c r="E26">
        <f>RANK(HO46Averages!E26,HO46Averages!E$3:E$53)</f>
        <v>30</v>
      </c>
      <c r="F26">
        <f>RANK(HO46Averages!F26,HO46Averages!F$3:F$53)</f>
        <v>30</v>
      </c>
      <c r="G26">
        <f>RANK(HO46Averages!L26,HO46Averages!L$3:L$53)</f>
        <v>30</v>
      </c>
      <c r="H26">
        <f ca="1">RANK(HO46Averages!M26,HO46Averages!M$3:M$53)</f>
        <v>32</v>
      </c>
      <c r="I26">
        <f ca="1">RANK(HO46Averages!N26,HO46Averages!N$3:N$53)</f>
        <v>30</v>
      </c>
      <c r="J26">
        <f ca="1">RANK(HO46Averages!O26,HO46Averages!O$3:O$53)</f>
        <v>30</v>
      </c>
      <c r="K26">
        <f ca="1">RANK(HO46Averages!P26,HO46Averages!P$3:P$53)</f>
        <v>35</v>
      </c>
    </row>
    <row r="27" spans="1:11">
      <c r="A27" t="s">
        <v>24</v>
      </c>
      <c r="B27">
        <f>RANK(HO46Averages!B27,HO46Averages!B$3:B$53)</f>
        <v>23</v>
      </c>
      <c r="C27">
        <f>RANK(HO46Averages!C27,HO46Averages!C$3:C$53)</f>
        <v>22</v>
      </c>
      <c r="D27">
        <f>RANK(HO46Averages!D27,HO46Averages!D$3:D$53)</f>
        <v>22</v>
      </c>
      <c r="E27">
        <f>RANK(HO46Averages!E27,HO46Averages!E$3:E$53)</f>
        <v>24</v>
      </c>
      <c r="F27">
        <f>RANK(HO46Averages!F27,HO46Averages!F$3:F$53)</f>
        <v>23</v>
      </c>
      <c r="G27">
        <f>RANK(HO46Averages!L27,HO46Averages!L$3:L$53)</f>
        <v>4</v>
      </c>
      <c r="H27">
        <f ca="1">RANK(HO46Averages!M27,HO46Averages!M$3:M$53)</f>
        <v>3</v>
      </c>
      <c r="I27">
        <f ca="1">RANK(HO46Averages!N27,HO46Averages!N$3:N$53)</f>
        <v>3</v>
      </c>
      <c r="J27">
        <f ca="1">RANK(HO46Averages!O27,HO46Averages!O$3:O$53)</f>
        <v>3</v>
      </c>
      <c r="K27">
        <f ca="1">RANK(HO46Averages!P27,HO46Averages!P$3:P$53)</f>
        <v>9</v>
      </c>
    </row>
    <row r="28" spans="1:11">
      <c r="A28" t="s">
        <v>25</v>
      </c>
      <c r="B28">
        <f>RANK(HO46Averages!B28,HO46Averages!B$3:B$53)</f>
        <v>30</v>
      </c>
      <c r="C28">
        <f>RANK(HO46Averages!C28,HO46Averages!C$3:C$53)</f>
        <v>29</v>
      </c>
      <c r="D28">
        <f>RANK(HO46Averages!D28,HO46Averages!D$3:D$53)</f>
        <v>29</v>
      </c>
      <c r="E28">
        <f>RANK(HO46Averages!E28,HO46Averages!E$3:E$53)</f>
        <v>31</v>
      </c>
      <c r="F28">
        <f>RANK(HO46Averages!F28,HO46Averages!F$3:F$53)</f>
        <v>33</v>
      </c>
      <c r="G28">
        <f>RANK(HO46Averages!L28,HO46Averages!L$3:L$53)</f>
        <v>7</v>
      </c>
      <c r="H28">
        <f ca="1">RANK(HO46Averages!M28,HO46Averages!M$3:M$53)</f>
        <v>15</v>
      </c>
      <c r="I28">
        <f ca="1">RANK(HO46Averages!N28,HO46Averages!N$3:N$53)</f>
        <v>13</v>
      </c>
      <c r="J28">
        <f ca="1">RANK(HO46Averages!O28,HO46Averages!O$3:O$53)</f>
        <v>17</v>
      </c>
      <c r="K28">
        <f ca="1">RANK(HO46Averages!P28,HO46Averages!P$3:P$53)</f>
        <v>8</v>
      </c>
    </row>
    <row r="29" spans="1:11">
      <c r="A29" t="s">
        <v>26</v>
      </c>
      <c r="B29">
        <f>RANK(HO46Averages!B29,HO46Averages!B$3:B$53)</f>
        <v>38</v>
      </c>
      <c r="C29">
        <f>RANK(HO46Averages!C29,HO46Averages!C$3:C$53)</f>
        <v>38</v>
      </c>
      <c r="D29">
        <f>RANK(HO46Averages!D29,HO46Averages!D$3:D$53)</f>
        <v>38</v>
      </c>
      <c r="E29">
        <f>RANK(HO46Averages!E29,HO46Averages!E$3:E$53)</f>
        <v>40</v>
      </c>
      <c r="F29">
        <f>RANK(HO46Averages!F29,HO46Averages!F$3:F$53)</f>
        <v>40</v>
      </c>
      <c r="G29">
        <f>RANK(HO46Averages!L29,HO46Averages!L$3:L$53)</f>
        <v>49</v>
      </c>
      <c r="H29">
        <f ca="1">RANK(HO46Averages!M29,HO46Averages!M$3:M$53)</f>
        <v>49</v>
      </c>
      <c r="I29">
        <f ca="1">RANK(HO46Averages!N29,HO46Averages!N$3:N$53)</f>
        <v>44</v>
      </c>
      <c r="J29">
        <f ca="1">RANK(HO46Averages!O29,HO46Averages!O$3:O$53)</f>
        <v>49</v>
      </c>
      <c r="K29">
        <f ca="1">RANK(HO46Averages!P29,HO46Averages!P$3:P$53)</f>
        <v>46</v>
      </c>
    </row>
    <row r="30" spans="1:11">
      <c r="A30" t="s">
        <v>27</v>
      </c>
      <c r="B30">
        <f>RANK(HO46Averages!B30,HO46Averages!B$3:B$53)</f>
        <v>40</v>
      </c>
      <c r="C30">
        <f>RANK(HO46Averages!C30,HO46Averages!C$3:C$53)</f>
        <v>41</v>
      </c>
      <c r="D30">
        <f>RANK(HO46Averages!D30,HO46Averages!D$3:D$53)</f>
        <v>41</v>
      </c>
      <c r="E30">
        <f>RANK(HO46Averages!E30,HO46Averages!E$3:E$53)</f>
        <v>41</v>
      </c>
      <c r="F30">
        <f>RANK(HO46Averages!F30,HO46Averages!F$3:F$53)</f>
        <v>42</v>
      </c>
      <c r="G30">
        <f>RANK(HO46Averages!L30,HO46Averages!L$3:L$53)</f>
        <v>26</v>
      </c>
      <c r="H30">
        <f ca="1">RANK(HO46Averages!M30,HO46Averages!M$3:M$53)</f>
        <v>21</v>
      </c>
      <c r="I30">
        <f ca="1">RANK(HO46Averages!N30,HO46Averages!N$3:N$53)</f>
        <v>20</v>
      </c>
      <c r="J30">
        <f ca="1">RANK(HO46Averages!O30,HO46Averages!O$3:O$53)</f>
        <v>35</v>
      </c>
      <c r="K30">
        <f ca="1">RANK(HO46Averages!P30,HO46Averages!P$3:P$53)</f>
        <v>21</v>
      </c>
    </row>
    <row r="31" spans="1:11">
      <c r="A31" t="s">
        <v>28</v>
      </c>
      <c r="B31">
        <f>RANK(HO46Averages!B31,HO46Averages!B$3:B$53)</f>
        <v>8</v>
      </c>
      <c r="C31">
        <f>RANK(HO46Averages!C31,HO46Averages!C$3:C$53)</f>
        <v>9</v>
      </c>
      <c r="D31">
        <f>RANK(HO46Averages!D31,HO46Averages!D$3:D$53)</f>
        <v>11</v>
      </c>
      <c r="E31">
        <f>RANK(HO46Averages!E31,HO46Averages!E$3:E$53)</f>
        <v>12</v>
      </c>
      <c r="F31">
        <f>RANK(HO46Averages!F31,HO46Averages!F$3:F$53)</f>
        <v>12</v>
      </c>
      <c r="G31">
        <f>RANK(HO46Averages!L31,HO46Averages!L$3:L$53)</f>
        <v>19</v>
      </c>
      <c r="H31">
        <f ca="1">RANK(HO46Averages!M31,HO46Averages!M$3:M$53)</f>
        <v>14</v>
      </c>
      <c r="I31">
        <f ca="1">RANK(HO46Averages!N31,HO46Averages!N$3:N$53)</f>
        <v>25</v>
      </c>
      <c r="J31">
        <f ca="1">RANK(HO46Averages!O31,HO46Averages!O$3:O$53)</f>
        <v>25</v>
      </c>
      <c r="K31">
        <f ca="1">RANK(HO46Averages!P31,HO46Averages!P$3:P$53)</f>
        <v>26</v>
      </c>
    </row>
    <row r="32" spans="1:11">
      <c r="A32" t="s">
        <v>29</v>
      </c>
      <c r="B32">
        <f>RANK(HO46Averages!B32,HO46Averages!B$3:B$53)</f>
        <v>34</v>
      </c>
      <c r="C32">
        <f>RANK(HO46Averages!C32,HO46Averages!C$3:C$53)</f>
        <v>36</v>
      </c>
      <c r="D32">
        <f>RANK(HO46Averages!D32,HO46Averages!D$3:D$53)</f>
        <v>34</v>
      </c>
      <c r="E32">
        <f>RANK(HO46Averages!E32,HO46Averages!E$3:E$53)</f>
        <v>32</v>
      </c>
      <c r="F32">
        <f>RANK(HO46Averages!F32,HO46Averages!F$3:F$53)</f>
        <v>31</v>
      </c>
      <c r="G32">
        <f>RANK(HO46Averages!L32,HO46Averages!L$3:L$53)</f>
        <v>44</v>
      </c>
      <c r="H32">
        <f ca="1">RANK(HO46Averages!M32,HO46Averages!M$3:M$53)</f>
        <v>44</v>
      </c>
      <c r="I32">
        <f ca="1">RANK(HO46Averages!N32,HO46Averages!N$3:N$53)</f>
        <v>42</v>
      </c>
      <c r="J32">
        <f ca="1">RANK(HO46Averages!O32,HO46Averages!O$3:O$53)</f>
        <v>41</v>
      </c>
      <c r="K32">
        <f ca="1">RANK(HO46Averages!P32,HO46Averages!P$3:P$53)</f>
        <v>36</v>
      </c>
    </row>
    <row r="33" spans="1:11">
      <c r="A33" t="s">
        <v>30</v>
      </c>
      <c r="B33">
        <f>RANK(HO46Averages!B33,HO46Averages!B$3:B$53)</f>
        <v>6</v>
      </c>
      <c r="C33">
        <f>RANK(HO46Averages!C33,HO46Averages!C$3:C$53)</f>
        <v>6</v>
      </c>
      <c r="D33">
        <f>RANK(HO46Averages!D33,HO46Averages!D$3:D$53)</f>
        <v>4</v>
      </c>
      <c r="E33">
        <f>RANK(HO46Averages!E33,HO46Averages!E$3:E$53)</f>
        <v>2</v>
      </c>
      <c r="F33">
        <f>RANK(HO46Averages!F33,HO46Averages!F$3:F$53)</f>
        <v>1</v>
      </c>
      <c r="G33">
        <f>RANK(HO46Averages!L33,HO46Averages!L$3:L$53)</f>
        <v>25</v>
      </c>
      <c r="H33">
        <f ca="1">RANK(HO46Averages!M33,HO46Averages!M$3:M$53)</f>
        <v>29</v>
      </c>
      <c r="I33">
        <f ca="1">RANK(HO46Averages!N33,HO46Averages!N$3:N$53)</f>
        <v>12</v>
      </c>
      <c r="J33">
        <f ca="1">RANK(HO46Averages!O33,HO46Averages!O$3:O$53)</f>
        <v>20</v>
      </c>
      <c r="K33">
        <f ca="1">RANK(HO46Averages!P33,HO46Averages!P$3:P$53)</f>
        <v>22</v>
      </c>
    </row>
    <row r="34" spans="1:11">
      <c r="A34" t="s">
        <v>31</v>
      </c>
      <c r="B34">
        <f>RANK(HO46Averages!B34,HO46Averages!B$3:B$53)</f>
        <v>28</v>
      </c>
      <c r="C34">
        <f>RANK(HO46Averages!C34,HO46Averages!C$3:C$53)</f>
        <v>30</v>
      </c>
      <c r="D34">
        <f>RANK(HO46Averages!D34,HO46Averages!D$3:D$53)</f>
        <v>30</v>
      </c>
      <c r="E34">
        <f>RANK(HO46Averages!E34,HO46Averages!E$3:E$53)</f>
        <v>29</v>
      </c>
      <c r="F34">
        <f>RANK(HO46Averages!F34,HO46Averages!F$3:F$53)</f>
        <v>28</v>
      </c>
      <c r="G34">
        <f>RANK(HO46Averages!L34,HO46Averages!L$3:L$53)</f>
        <v>28</v>
      </c>
      <c r="H34">
        <f ca="1">RANK(HO46Averages!M34,HO46Averages!M$3:M$53)</f>
        <v>18</v>
      </c>
      <c r="I34">
        <f ca="1">RANK(HO46Averages!N34,HO46Averages!N$3:N$53)</f>
        <v>19</v>
      </c>
      <c r="J34">
        <f ca="1">RANK(HO46Averages!O34,HO46Averages!O$3:O$53)</f>
        <v>18</v>
      </c>
      <c r="K34">
        <f ca="1">RANK(HO46Averages!P34,HO46Averages!P$3:P$53)</f>
        <v>24</v>
      </c>
    </row>
    <row r="35" spans="1:11">
      <c r="A35" t="s">
        <v>32</v>
      </c>
      <c r="B35">
        <f>RANK(HO46Averages!B35,HO46Averages!B$3:B$53)</f>
        <v>3</v>
      </c>
      <c r="C35">
        <f>RANK(HO46Averages!C35,HO46Averages!C$3:C$53)</f>
        <v>5</v>
      </c>
      <c r="D35">
        <f>RANK(HO46Averages!D35,HO46Averages!D$3:D$53)</f>
        <v>5</v>
      </c>
      <c r="E35">
        <f>RANK(HO46Averages!E35,HO46Averages!E$3:E$53)</f>
        <v>4</v>
      </c>
      <c r="F35">
        <f>RANK(HO46Averages!F35,HO46Averages!F$3:F$53)</f>
        <v>4</v>
      </c>
      <c r="G35">
        <f>RANK(HO46Averages!L35,HO46Averages!L$3:L$53)</f>
        <v>27</v>
      </c>
      <c r="H35">
        <f ca="1">RANK(HO46Averages!M35,HO46Averages!M$3:M$53)</f>
        <v>24</v>
      </c>
      <c r="I35">
        <f ca="1">RANK(HO46Averages!N35,HO46Averages!N$3:N$53)</f>
        <v>15</v>
      </c>
      <c r="J35">
        <f ca="1">RANK(HO46Averages!O35,HO46Averages!O$3:O$53)</f>
        <v>23</v>
      </c>
      <c r="K35">
        <f ca="1">RANK(HO46Averages!P35,HO46Averages!P$3:P$53)</f>
        <v>34</v>
      </c>
    </row>
    <row r="36" spans="1:11">
      <c r="A36" t="s">
        <v>33</v>
      </c>
      <c r="B36">
        <f>RANK(HO46Averages!B36,HO46Averages!B$3:B$53)</f>
        <v>47</v>
      </c>
      <c r="C36">
        <f>RANK(HO46Averages!C36,HO46Averages!C$3:C$53)</f>
        <v>46</v>
      </c>
      <c r="D36">
        <f>RANK(HO46Averages!D36,HO46Averages!D$3:D$53)</f>
        <v>47</v>
      </c>
      <c r="E36">
        <f>RANK(HO46Averages!E36,HO46Averages!E$3:E$53)</f>
        <v>46</v>
      </c>
      <c r="F36">
        <f>RANK(HO46Averages!F36,HO46Averages!F$3:F$53)</f>
        <v>46</v>
      </c>
      <c r="G36">
        <f>RANK(HO46Averages!L36,HO46Averages!L$3:L$53)</f>
        <v>40</v>
      </c>
      <c r="H36">
        <f ca="1">RANK(HO46Averages!M36,HO46Averages!M$3:M$53)</f>
        <v>41</v>
      </c>
      <c r="I36">
        <f ca="1">RANK(HO46Averages!N36,HO46Averages!N$3:N$53)</f>
        <v>41</v>
      </c>
      <c r="J36">
        <f ca="1">RANK(HO46Averages!O36,HO46Averages!O$3:O$53)</f>
        <v>40</v>
      </c>
      <c r="K36">
        <f ca="1">RANK(HO46Averages!P36,HO46Averages!P$3:P$53)</f>
        <v>40</v>
      </c>
    </row>
    <row r="37" spans="1:11">
      <c r="A37" t="s">
        <v>34</v>
      </c>
      <c r="B37">
        <f>RANK(HO46Averages!B37,HO46Averages!B$3:B$53)</f>
        <v>50</v>
      </c>
      <c r="C37">
        <f>RANK(HO46Averages!C37,HO46Averages!C$3:C$53)</f>
        <v>51</v>
      </c>
      <c r="D37">
        <f>RANK(HO46Averages!D37,HO46Averages!D$3:D$53)</f>
        <v>51</v>
      </c>
      <c r="E37">
        <f>RANK(HO46Averages!E37,HO46Averages!E$3:E$53)</f>
        <v>49</v>
      </c>
      <c r="F37">
        <f>RANK(HO46Averages!F37,HO46Averages!F$3:F$53)</f>
        <v>47</v>
      </c>
      <c r="G37">
        <f>RANK(HO46Averages!L37,HO46Averages!L$3:L$53)</f>
        <v>35</v>
      </c>
      <c r="H37">
        <f ca="1">RANK(HO46Averages!M37,HO46Averages!M$3:M$53)</f>
        <v>39</v>
      </c>
      <c r="I37">
        <f ca="1">RANK(HO46Averages!N37,HO46Averages!N$3:N$53)</f>
        <v>37</v>
      </c>
      <c r="J37">
        <f ca="1">RANK(HO46Averages!O37,HO46Averages!O$3:O$53)</f>
        <v>39</v>
      </c>
      <c r="K37">
        <f ca="1">RANK(HO46Averages!P37,HO46Averages!P$3:P$53)</f>
        <v>41</v>
      </c>
    </row>
    <row r="38" spans="1:11">
      <c r="A38" t="s">
        <v>35</v>
      </c>
      <c r="B38">
        <f>RANK(HO46Averages!B38,HO46Averages!B$3:B$53)</f>
        <v>41</v>
      </c>
      <c r="C38">
        <f>RANK(HO46Averages!C38,HO46Averages!C$3:C$53)</f>
        <v>40</v>
      </c>
      <c r="D38">
        <f>RANK(HO46Averages!D38,HO46Averages!D$3:D$53)</f>
        <v>39</v>
      </c>
      <c r="E38">
        <f>RANK(HO46Averages!E38,HO46Averages!E$3:E$53)</f>
        <v>38</v>
      </c>
      <c r="F38">
        <f>RANK(HO46Averages!F38,HO46Averages!F$3:F$53)</f>
        <v>38</v>
      </c>
      <c r="G38">
        <f>RANK(HO46Averages!L38,HO46Averages!L$3:L$53)</f>
        <v>13</v>
      </c>
      <c r="H38">
        <f ca="1">RANK(HO46Averages!M38,HO46Averages!M$3:M$53)</f>
        <v>6</v>
      </c>
      <c r="I38">
        <f ca="1">RANK(HO46Averages!N38,HO46Averages!N$3:N$53)</f>
        <v>8</v>
      </c>
      <c r="J38">
        <f ca="1">RANK(HO46Averages!O38,HO46Averages!O$3:O$53)</f>
        <v>5</v>
      </c>
      <c r="K38">
        <f ca="1">RANK(HO46Averages!P38,HO46Averages!P$3:P$53)</f>
        <v>5</v>
      </c>
    </row>
    <row r="39" spans="1:11">
      <c r="A39" t="s">
        <v>36</v>
      </c>
      <c r="B39">
        <f>RANK(HO46Averages!B39,HO46Averages!B$3:B$53)</f>
        <v>31</v>
      </c>
      <c r="C39">
        <f>RANK(HO46Averages!C39,HO46Averages!C$3:C$53)</f>
        <v>28</v>
      </c>
      <c r="D39">
        <f>RANK(HO46Averages!D39,HO46Averages!D$3:D$53)</f>
        <v>27</v>
      </c>
      <c r="E39">
        <f>RANK(HO46Averages!E39,HO46Averages!E$3:E$53)</f>
        <v>25</v>
      </c>
      <c r="F39">
        <f>RANK(HO46Averages!F39,HO46Averages!F$3:F$53)</f>
        <v>25</v>
      </c>
      <c r="G39">
        <f>RANK(HO46Averages!L39,HO46Averages!L$3:L$53)</f>
        <v>6</v>
      </c>
      <c r="H39">
        <f ca="1">RANK(HO46Averages!M39,HO46Averages!M$3:M$53)</f>
        <v>13</v>
      </c>
      <c r="I39">
        <f ca="1">RANK(HO46Averages!N39,HO46Averages!N$3:N$53)</f>
        <v>6</v>
      </c>
      <c r="J39">
        <f ca="1">RANK(HO46Averages!O39,HO46Averages!O$3:O$53)</f>
        <v>7</v>
      </c>
      <c r="K39">
        <f ca="1">RANK(HO46Averages!P39,HO46Averages!P$3:P$53)</f>
        <v>3</v>
      </c>
    </row>
    <row r="40" spans="1:11">
      <c r="A40" t="s">
        <v>37</v>
      </c>
      <c r="B40">
        <f>RANK(HO46Averages!B40,HO46Averages!B$3:B$53)</f>
        <v>22</v>
      </c>
      <c r="C40">
        <f>RANK(HO46Averages!C40,HO46Averages!C$3:C$53)</f>
        <v>21</v>
      </c>
      <c r="D40">
        <f>RANK(HO46Averages!D40,HO46Averages!D$3:D$53)</f>
        <v>21</v>
      </c>
      <c r="E40">
        <f>RANK(HO46Averages!E40,HO46Averages!E$3:E$53)</f>
        <v>23</v>
      </c>
      <c r="F40">
        <f>RANK(HO46Averages!F40,HO46Averages!F$3:F$53)</f>
        <v>24</v>
      </c>
      <c r="G40">
        <f>RANK(HO46Averages!L40,HO46Averages!L$3:L$53)</f>
        <v>41</v>
      </c>
      <c r="H40">
        <f ca="1">RANK(HO46Averages!M40,HO46Averages!M$3:M$53)</f>
        <v>38</v>
      </c>
      <c r="I40">
        <f ca="1">RANK(HO46Averages!N40,HO46Averages!N$3:N$53)</f>
        <v>40</v>
      </c>
      <c r="J40">
        <f ca="1">RANK(HO46Averages!O40,HO46Averages!O$3:O$53)</f>
        <v>37</v>
      </c>
      <c r="K40">
        <f ca="1">RANK(HO46Averages!P40,HO46Averages!P$3:P$53)</f>
        <v>37</v>
      </c>
    </row>
    <row r="41" spans="1:11">
      <c r="A41" t="s">
        <v>38</v>
      </c>
      <c r="B41">
        <f>RANK(HO46Averages!B41,HO46Averages!B$3:B$53)</f>
        <v>20</v>
      </c>
      <c r="C41">
        <f>RANK(HO46Averages!C41,HO46Averages!C$3:C$53)</f>
        <v>20</v>
      </c>
      <c r="D41">
        <f>RANK(HO46Averages!D41,HO46Averages!D$3:D$53)</f>
        <v>19</v>
      </c>
      <c r="E41">
        <f>RANK(HO46Averages!E41,HO46Averages!E$3:E$53)</f>
        <v>19</v>
      </c>
      <c r="F41">
        <f>RANK(HO46Averages!F41,HO46Averages!F$3:F$53)</f>
        <v>18</v>
      </c>
      <c r="G41">
        <f>RANK(HO46Averages!L41,HO46Averages!L$3:L$53)</f>
        <v>11</v>
      </c>
      <c r="H41">
        <f ca="1">RANK(HO46Averages!M41,HO46Averages!M$3:M$53)</f>
        <v>8</v>
      </c>
      <c r="I41">
        <f ca="1">RANK(HO46Averages!N41,HO46Averages!N$3:N$53)</f>
        <v>11</v>
      </c>
      <c r="J41">
        <f ca="1">RANK(HO46Averages!O41,HO46Averages!O$3:O$53)</f>
        <v>19</v>
      </c>
      <c r="K41">
        <f ca="1">RANK(HO46Averages!P41,HO46Averages!P$3:P$53)</f>
        <v>15</v>
      </c>
    </row>
    <row r="42" spans="1:11">
      <c r="A42" t="s">
        <v>39</v>
      </c>
      <c r="B42">
        <f>RANK(HO46Averages!B42,HO46Averages!B$3:B$53)</f>
        <v>7</v>
      </c>
      <c r="C42">
        <f>RANK(HO46Averages!C42,HO46Averages!C$3:C$53)</f>
        <v>7</v>
      </c>
      <c r="D42">
        <f>RANK(HO46Averages!D42,HO46Averages!D$3:D$53)</f>
        <v>7</v>
      </c>
      <c r="E42">
        <f>RANK(HO46Averages!E42,HO46Averages!E$3:E$53)</f>
        <v>7</v>
      </c>
      <c r="F42">
        <f>RANK(HO46Averages!F42,HO46Averages!F$3:F$53)</f>
        <v>7</v>
      </c>
      <c r="G42">
        <f>RANK(HO46Averages!L42,HO46Averages!L$3:L$53)</f>
        <v>20</v>
      </c>
      <c r="H42">
        <f ca="1">RANK(HO46Averages!M42,HO46Averages!M$3:M$53)</f>
        <v>28</v>
      </c>
      <c r="I42">
        <f ca="1">RANK(HO46Averages!N42,HO46Averages!N$3:N$53)</f>
        <v>28</v>
      </c>
      <c r="J42">
        <f ca="1">RANK(HO46Averages!O42,HO46Averages!O$3:O$53)</f>
        <v>10</v>
      </c>
      <c r="K42">
        <f ca="1">RANK(HO46Averages!P42,HO46Averages!P$3:P$53)</f>
        <v>17</v>
      </c>
    </row>
    <row r="43" spans="1:11">
      <c r="A43" t="s">
        <v>40</v>
      </c>
      <c r="B43">
        <f>RANK(HO46Averages!B43,HO46Averages!B$3:B$53)</f>
        <v>16</v>
      </c>
      <c r="C43">
        <f>RANK(HO46Averages!C43,HO46Averages!C$3:C$53)</f>
        <v>16</v>
      </c>
      <c r="D43">
        <f>RANK(HO46Averages!D43,HO46Averages!D$3:D$53)</f>
        <v>16</v>
      </c>
      <c r="E43">
        <f>RANK(HO46Averages!E43,HO46Averages!E$3:E$53)</f>
        <v>17</v>
      </c>
      <c r="F43">
        <f>RANK(HO46Averages!F43,HO46Averages!F$3:F$53)</f>
        <v>20</v>
      </c>
      <c r="G43">
        <f>RANK(HO46Averages!L43,HO46Averages!L$3:L$53)</f>
        <v>21</v>
      </c>
      <c r="H43">
        <f ca="1">RANK(HO46Averages!M43,HO46Averages!M$3:M$53)</f>
        <v>10</v>
      </c>
      <c r="I43">
        <f ca="1">RANK(HO46Averages!N43,HO46Averages!N$3:N$53)</f>
        <v>16</v>
      </c>
      <c r="J43">
        <f ca="1">RANK(HO46Averages!O43,HO46Averages!O$3:O$53)</f>
        <v>33</v>
      </c>
      <c r="K43">
        <f ca="1">RANK(HO46Averages!P43,HO46Averages!P$3:P$53)</f>
        <v>19</v>
      </c>
    </row>
    <row r="44" spans="1:11">
      <c r="A44" t="s">
        <v>41</v>
      </c>
      <c r="B44">
        <f>RANK(HO46Averages!B44,HO46Averages!B$3:B$53)</f>
        <v>46</v>
      </c>
      <c r="C44">
        <f>RANK(HO46Averages!C44,HO46Averages!C$3:C$53)</f>
        <v>48</v>
      </c>
      <c r="D44">
        <f>RANK(HO46Averages!D44,HO46Averages!D$3:D$53)</f>
        <v>46</v>
      </c>
      <c r="E44">
        <f>RANK(HO46Averages!E44,HO46Averages!E$3:E$53)</f>
        <v>47</v>
      </c>
      <c r="F44">
        <f>RANK(HO46Averages!F44,HO46Averages!F$3:F$53)</f>
        <v>48</v>
      </c>
      <c r="G44">
        <f>RANK(HO46Averages!L44,HO46Averages!L$3:L$53)</f>
        <v>36</v>
      </c>
      <c r="H44">
        <f ca="1">RANK(HO46Averages!M44,HO46Averages!M$3:M$53)</f>
        <v>33</v>
      </c>
      <c r="I44">
        <f ca="1">RANK(HO46Averages!N44,HO46Averages!N$3:N$53)</f>
        <v>38</v>
      </c>
      <c r="J44">
        <f ca="1">RANK(HO46Averages!O44,HO46Averages!O$3:O$53)</f>
        <v>34</v>
      </c>
      <c r="K44">
        <f ca="1">RANK(HO46Averages!P44,HO46Averages!P$3:P$53)</f>
        <v>43</v>
      </c>
    </row>
    <row r="45" spans="1:11">
      <c r="A45" t="s">
        <v>42</v>
      </c>
      <c r="B45">
        <f>RANK(HO46Averages!B45,HO46Averages!B$3:B$53)</f>
        <v>35</v>
      </c>
      <c r="C45">
        <f>RANK(HO46Averages!C45,HO46Averages!C$3:C$53)</f>
        <v>34</v>
      </c>
      <c r="D45">
        <f>RANK(HO46Averages!D45,HO46Averages!D$3:D$53)</f>
        <v>35</v>
      </c>
      <c r="E45">
        <f>RANK(HO46Averages!E45,HO46Averages!E$3:E$53)</f>
        <v>37</v>
      </c>
      <c r="F45">
        <f>RANK(HO46Averages!F45,HO46Averages!F$3:F$53)</f>
        <v>35</v>
      </c>
      <c r="G45">
        <f>RANK(HO46Averages!L45,HO46Averages!L$3:L$53)</f>
        <v>37</v>
      </c>
      <c r="H45">
        <f ca="1">RANK(HO46Averages!M45,HO46Averages!M$3:M$53)</f>
        <v>34</v>
      </c>
      <c r="I45">
        <f ca="1">RANK(HO46Averages!N45,HO46Averages!N$3:N$53)</f>
        <v>34</v>
      </c>
      <c r="J45">
        <f ca="1">RANK(HO46Averages!O45,HO46Averages!O$3:O$53)</f>
        <v>31</v>
      </c>
      <c r="K45">
        <f ca="1">RANK(HO46Averages!P45,HO46Averages!P$3:P$53)</f>
        <v>27</v>
      </c>
    </row>
    <row r="46" spans="1:11">
      <c r="A46" t="s">
        <v>43</v>
      </c>
      <c r="B46">
        <f>RANK(HO46Averages!B46,HO46Averages!B$3:B$53)</f>
        <v>15</v>
      </c>
      <c r="C46">
        <f>RANK(HO46Averages!C46,HO46Averages!C$3:C$53)</f>
        <v>14</v>
      </c>
      <c r="D46">
        <f>RANK(HO46Averages!D46,HO46Averages!D$3:D$53)</f>
        <v>14</v>
      </c>
      <c r="E46">
        <f>RANK(HO46Averages!E46,HO46Averages!E$3:E$53)</f>
        <v>13</v>
      </c>
      <c r="F46">
        <f>RANK(HO46Averages!F46,HO46Averages!F$3:F$53)</f>
        <v>13</v>
      </c>
      <c r="G46">
        <f>RANK(HO46Averages!L46,HO46Averages!L$3:L$53)</f>
        <v>16</v>
      </c>
      <c r="H46">
        <f ca="1">RANK(HO46Averages!M46,HO46Averages!M$3:M$53)</f>
        <v>17</v>
      </c>
      <c r="I46">
        <f ca="1">RANK(HO46Averages!N46,HO46Averages!N$3:N$53)</f>
        <v>23</v>
      </c>
      <c r="J46">
        <f ca="1">RANK(HO46Averages!O46,HO46Averages!O$3:O$53)</f>
        <v>22</v>
      </c>
      <c r="K46">
        <f ca="1">RANK(HO46Averages!P46,HO46Averages!P$3:P$53)</f>
        <v>10</v>
      </c>
    </row>
    <row r="47" spans="1:11">
      <c r="A47" t="s">
        <v>44</v>
      </c>
      <c r="B47">
        <f>RANK(HO46Averages!B47,HO46Averages!B$3:B$53)</f>
        <v>24</v>
      </c>
      <c r="C47">
        <f>RANK(HO46Averages!C47,HO46Averages!C$3:C$53)</f>
        <v>25</v>
      </c>
      <c r="D47">
        <f>RANK(HO46Averages!D47,HO46Averages!D$3:D$53)</f>
        <v>28</v>
      </c>
      <c r="E47">
        <f>RANK(HO46Averages!E47,HO46Averages!E$3:E$53)</f>
        <v>28</v>
      </c>
      <c r="F47">
        <f>RANK(HO46Averages!F47,HO46Averages!F$3:F$53)</f>
        <v>29</v>
      </c>
      <c r="G47">
        <f>RANK(HO46Averages!L47,HO46Averages!L$3:L$53)</f>
        <v>46</v>
      </c>
      <c r="H47">
        <f ca="1">RANK(HO46Averages!M47,HO46Averages!M$3:M$53)</f>
        <v>47</v>
      </c>
      <c r="I47">
        <f ca="1">RANK(HO46Averages!N47,HO46Averages!N$3:N$53)</f>
        <v>47</v>
      </c>
      <c r="J47">
        <f ca="1">RANK(HO46Averages!O47,HO46Averages!O$3:O$53)</f>
        <v>47</v>
      </c>
      <c r="K47">
        <f ca="1">RANK(HO46Averages!P47,HO46Averages!P$3:P$53)</f>
        <v>45</v>
      </c>
    </row>
    <row r="48" spans="1:11">
      <c r="A48" t="s">
        <v>45</v>
      </c>
      <c r="B48">
        <f>RANK(HO46Averages!B48,HO46Averages!B$3:B$53)</f>
        <v>42</v>
      </c>
      <c r="C48">
        <f>RANK(HO46Averages!C48,HO46Averages!C$3:C$53)</f>
        <v>42</v>
      </c>
      <c r="D48">
        <f>RANK(HO46Averages!D48,HO46Averages!D$3:D$53)</f>
        <v>42</v>
      </c>
      <c r="E48">
        <f>RANK(HO46Averages!E48,HO46Averages!E$3:E$53)</f>
        <v>39</v>
      </c>
      <c r="F48">
        <f>RANK(HO46Averages!F48,HO46Averages!F$3:F$53)</f>
        <v>41</v>
      </c>
      <c r="G48">
        <f>RANK(HO46Averages!L48,HO46Averages!L$3:L$53)</f>
        <v>39</v>
      </c>
      <c r="H48">
        <f ca="1">RANK(HO46Averages!M48,HO46Averages!M$3:M$53)</f>
        <v>40</v>
      </c>
      <c r="I48">
        <f ca="1">RANK(HO46Averages!N48,HO46Averages!N$3:N$53)</f>
        <v>35</v>
      </c>
      <c r="J48">
        <f ca="1">RANK(HO46Averages!O48,HO46Averages!O$3:O$53)</f>
        <v>43</v>
      </c>
      <c r="K48">
        <f ca="1">RANK(HO46Averages!P48,HO46Averages!P$3:P$53)</f>
        <v>38</v>
      </c>
    </row>
    <row r="49" spans="1:11">
      <c r="A49" t="s">
        <v>46</v>
      </c>
      <c r="B49">
        <f>RANK(HO46Averages!B49,HO46Averages!B$3:B$53)</f>
        <v>36</v>
      </c>
      <c r="C49">
        <f>RANK(HO46Averages!C49,HO46Averages!C$3:C$53)</f>
        <v>35</v>
      </c>
      <c r="D49">
        <f>RANK(HO46Averages!D49,HO46Averages!D$3:D$53)</f>
        <v>36</v>
      </c>
      <c r="E49">
        <f>RANK(HO46Averages!E49,HO46Averages!E$3:E$53)</f>
        <v>34</v>
      </c>
      <c r="F49">
        <f>RANK(HO46Averages!F49,HO46Averages!F$3:F$53)</f>
        <v>34</v>
      </c>
      <c r="G49">
        <f>RANK(HO46Averages!L49,HO46Averages!L$3:L$53)</f>
        <v>42</v>
      </c>
      <c r="H49">
        <f ca="1">RANK(HO46Averages!M49,HO46Averages!M$3:M$53)</f>
        <v>42</v>
      </c>
      <c r="I49">
        <f ca="1">RANK(HO46Averages!N49,HO46Averages!N$3:N$53)</f>
        <v>39</v>
      </c>
      <c r="J49">
        <f ca="1">RANK(HO46Averages!O49,HO46Averages!O$3:O$53)</f>
        <v>45</v>
      </c>
      <c r="K49">
        <f ca="1">RANK(HO46Averages!P49,HO46Averages!P$3:P$53)</f>
        <v>39</v>
      </c>
    </row>
    <row r="50" spans="1:11">
      <c r="A50" t="s">
        <v>47</v>
      </c>
      <c r="B50">
        <f>RANK(HO46Averages!B50,HO46Averages!B$3:B$53)</f>
        <v>17</v>
      </c>
      <c r="C50">
        <f>RANK(HO46Averages!C50,HO46Averages!C$3:C$53)</f>
        <v>18</v>
      </c>
      <c r="D50">
        <f>RANK(HO46Averages!D50,HO46Averages!D$3:D$53)</f>
        <v>18</v>
      </c>
      <c r="E50">
        <f>RANK(HO46Averages!E50,HO46Averages!E$3:E$53)</f>
        <v>16</v>
      </c>
      <c r="F50">
        <f>RANK(HO46Averages!F50,HO46Averages!F$3:F$53)</f>
        <v>16</v>
      </c>
      <c r="G50">
        <f>RANK(HO46Averages!L50,HO46Averages!L$3:L$53)</f>
        <v>47</v>
      </c>
      <c r="H50">
        <f ca="1">RANK(HO46Averages!M50,HO46Averages!M$3:M$53)</f>
        <v>46</v>
      </c>
      <c r="I50">
        <f ca="1">RANK(HO46Averages!N50,HO46Averages!N$3:N$53)</f>
        <v>48</v>
      </c>
      <c r="J50">
        <f ca="1">RANK(HO46Averages!O50,HO46Averages!O$3:O$53)</f>
        <v>46</v>
      </c>
      <c r="K50">
        <f ca="1">RANK(HO46Averages!P50,HO46Averages!P$3:P$53)</f>
        <v>49</v>
      </c>
    </row>
    <row r="51" spans="1:11">
      <c r="A51" t="s">
        <v>48</v>
      </c>
      <c r="B51">
        <f>RANK(HO46Averages!B51,HO46Averages!B$3:B$53)</f>
        <v>25</v>
      </c>
      <c r="C51">
        <f>RANK(HO46Averages!C51,HO46Averages!C$3:C$53)</f>
        <v>26</v>
      </c>
      <c r="D51">
        <f>RANK(HO46Averages!D51,HO46Averages!D$3:D$53)</f>
        <v>24</v>
      </c>
      <c r="E51">
        <f>RANK(HO46Averages!E51,HO46Averages!E$3:E$53)</f>
        <v>22</v>
      </c>
      <c r="F51">
        <f>RANK(HO46Averages!F51,HO46Averages!F$3:F$53)</f>
        <v>17</v>
      </c>
      <c r="G51">
        <f>RANK(HO46Averages!L51,HO46Averages!L$3:L$53)</f>
        <v>14</v>
      </c>
      <c r="H51">
        <f ca="1">RANK(HO46Averages!M51,HO46Averages!M$3:M$53)</f>
        <v>7</v>
      </c>
      <c r="I51">
        <f ca="1">RANK(HO46Averages!N51,HO46Averages!N$3:N$53)</f>
        <v>24</v>
      </c>
      <c r="J51">
        <f ca="1">RANK(HO46Averages!O51,HO46Averages!O$3:O$53)</f>
        <v>12</v>
      </c>
      <c r="K51">
        <f ca="1">RANK(HO46Averages!P51,HO46Averages!P$3:P$53)</f>
        <v>7</v>
      </c>
    </row>
    <row r="52" spans="1:11">
      <c r="A52" t="s">
        <v>49</v>
      </c>
      <c r="B52">
        <f>RANK(HO46Averages!B52,HO46Averages!B$3:B$53)</f>
        <v>45</v>
      </c>
      <c r="C52">
        <f>RANK(HO46Averages!C52,HO46Averages!C$3:C$53)</f>
        <v>45</v>
      </c>
      <c r="D52">
        <f>RANK(HO46Averages!D52,HO46Averages!D$3:D$53)</f>
        <v>45</v>
      </c>
      <c r="E52">
        <f>RANK(HO46Averages!E52,HO46Averages!E$3:E$53)</f>
        <v>45</v>
      </c>
      <c r="F52">
        <f>RANK(HO46Averages!F52,HO46Averages!F$3:F$53)</f>
        <v>45</v>
      </c>
      <c r="G52">
        <f>RANK(HO46Averages!L52,HO46Averages!L$3:L$53)</f>
        <v>31</v>
      </c>
      <c r="H52">
        <f ca="1">RANK(HO46Averages!M52,HO46Averages!M$3:M$53)</f>
        <v>35</v>
      </c>
      <c r="I52">
        <f ca="1">RANK(HO46Averages!N52,HO46Averages!N$3:N$53)</f>
        <v>32</v>
      </c>
      <c r="J52">
        <f ca="1">RANK(HO46Averages!O52,HO46Averages!O$3:O$53)</f>
        <v>21</v>
      </c>
      <c r="K52">
        <f ca="1">RANK(HO46Averages!P52,HO46Averages!P$3:P$53)</f>
        <v>29</v>
      </c>
    </row>
    <row r="53" spans="1:11">
      <c r="A53" t="s">
        <v>50</v>
      </c>
      <c r="B53">
        <f>RANK(HO46Averages!B53,HO46Averages!B$3:B$53)</f>
        <v>44</v>
      </c>
      <c r="C53">
        <f>RANK(HO46Averages!C53,HO46Averages!C$3:C$53)</f>
        <v>44</v>
      </c>
      <c r="D53">
        <f>RANK(HO46Averages!D53,HO46Averages!D$3:D$53)</f>
        <v>44</v>
      </c>
      <c r="E53">
        <f>RANK(HO46Averages!E53,HO46Averages!E$3:E$53)</f>
        <v>43</v>
      </c>
      <c r="F53">
        <f>RANK(HO46Averages!F53,HO46Averages!F$3:F$53)</f>
        <v>43</v>
      </c>
      <c r="G53">
        <f>RANK(HO46Averages!L53,HO46Averages!L$3:L$53)</f>
        <v>32</v>
      </c>
      <c r="H53">
        <f ca="1">RANK(HO46Averages!M53,HO46Averages!M$3:M$53)</f>
        <v>26</v>
      </c>
      <c r="I53">
        <f ca="1">RANK(HO46Averages!N53,HO46Averages!N$3:N$53)</f>
        <v>31</v>
      </c>
      <c r="J53">
        <f ca="1">RANK(HO46Averages!O53,HO46Averages!O$3:O$53)</f>
        <v>28</v>
      </c>
      <c r="K53">
        <f ca="1">RANK(HO46Averages!P53,HO46Averages!P$3:P$53)</f>
        <v>33</v>
      </c>
    </row>
    <row r="54" spans="1:11">
      <c r="A54" t="s">
        <v>51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  <pageSetup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385-441B-4F27-8DFE-4E907EB3EC65}">
  <dimension ref="A1:AF94"/>
  <sheetViews>
    <sheetView topLeftCell="J1" workbookViewId="0">
      <selection activeCell="AA3" sqref="AA3"/>
    </sheetView>
  </sheetViews>
  <sheetFormatPr defaultRowHeight="14.5"/>
  <cols>
    <col min="1" max="1" width="15.453125" customWidth="1"/>
    <col min="4" max="5" width="11" customWidth="1"/>
    <col min="6" max="7" width="14.26953125" customWidth="1"/>
    <col min="9" max="9" width="12.26953125" customWidth="1"/>
    <col min="10" max="10" width="13.54296875" customWidth="1"/>
    <col min="11" max="11" width="13.453125" customWidth="1"/>
    <col min="12" max="12" width="11.1796875" customWidth="1"/>
    <col min="13" max="13" width="13.1796875" customWidth="1"/>
    <col min="14" max="14" width="13.81640625" customWidth="1"/>
    <col min="15" max="15" width="13.453125" customWidth="1"/>
    <col min="16" max="17" width="13" customWidth="1"/>
    <col min="18" max="19" width="12.81640625" customWidth="1"/>
    <col min="20" max="20" width="13.453125" customWidth="1"/>
    <col min="21" max="21" width="13" customWidth="1"/>
    <col min="22" max="23" width="12.54296875" customWidth="1"/>
    <col min="24" max="24" width="11.1796875" customWidth="1"/>
    <col min="25" max="25" width="12.26953125" customWidth="1"/>
    <col min="27" max="27" width="12.7265625" customWidth="1"/>
  </cols>
  <sheetData>
    <row r="1" spans="1:32">
      <c r="D1" t="s">
        <v>124</v>
      </c>
      <c r="E1" t="s">
        <v>124</v>
      </c>
      <c r="F1" t="s">
        <v>124</v>
      </c>
      <c r="G1" t="s">
        <v>124</v>
      </c>
      <c r="H1" t="s">
        <v>124</v>
      </c>
      <c r="I1" t="s">
        <v>124</v>
      </c>
      <c r="J1" t="s">
        <v>124</v>
      </c>
      <c r="K1" t="s">
        <v>124</v>
      </c>
      <c r="L1" t="s">
        <v>124</v>
      </c>
      <c r="M1" t="s">
        <v>124</v>
      </c>
      <c r="N1" t="s">
        <v>124</v>
      </c>
      <c r="O1" t="s">
        <v>124</v>
      </c>
      <c r="P1" t="s">
        <v>125</v>
      </c>
      <c r="Q1" t="s">
        <v>125</v>
      </c>
      <c r="R1" t="s">
        <v>126</v>
      </c>
      <c r="S1" t="s">
        <v>126</v>
      </c>
      <c r="T1" t="s">
        <v>127</v>
      </c>
      <c r="U1" t="s">
        <v>127</v>
      </c>
      <c r="V1" t="s">
        <v>128</v>
      </c>
      <c r="W1" t="s">
        <v>128</v>
      </c>
      <c r="X1" t="s">
        <v>133</v>
      </c>
      <c r="Y1" t="s">
        <v>133</v>
      </c>
    </row>
    <row r="2" spans="1:32" ht="142.5" customHeight="1">
      <c r="B2" s="2" t="s">
        <v>131</v>
      </c>
      <c r="C2" s="2" t="s">
        <v>123</v>
      </c>
      <c r="D2" s="14" t="s">
        <v>105</v>
      </c>
      <c r="E2" s="14" t="s">
        <v>105</v>
      </c>
      <c r="F2" s="14" t="s">
        <v>106</v>
      </c>
      <c r="G2" s="14" t="s">
        <v>106</v>
      </c>
      <c r="H2" s="14" t="s">
        <v>108</v>
      </c>
      <c r="I2" s="14" t="s">
        <v>108</v>
      </c>
      <c r="J2" s="14" t="s">
        <v>112</v>
      </c>
      <c r="K2" s="14" t="s">
        <v>112</v>
      </c>
      <c r="L2" s="14" t="s">
        <v>113</v>
      </c>
      <c r="M2" s="14" t="s">
        <v>113</v>
      </c>
      <c r="N2" s="14" t="s">
        <v>136</v>
      </c>
      <c r="O2" s="14" t="s">
        <v>136</v>
      </c>
      <c r="P2" s="14" t="s">
        <v>134</v>
      </c>
      <c r="Q2" s="14" t="s">
        <v>134</v>
      </c>
      <c r="R2" s="14" t="s">
        <v>129</v>
      </c>
      <c r="S2" s="14" t="s">
        <v>129</v>
      </c>
      <c r="T2" s="14" t="s">
        <v>130</v>
      </c>
      <c r="U2" s="14" t="s">
        <v>130</v>
      </c>
      <c r="V2" s="14" t="s">
        <v>121</v>
      </c>
      <c r="W2" s="14" t="s">
        <v>121</v>
      </c>
      <c r="X2" s="14" t="s">
        <v>122</v>
      </c>
      <c r="Y2" s="14" t="s">
        <v>122</v>
      </c>
    </row>
    <row r="3" spans="1:32" ht="142.5" customHeight="1">
      <c r="B3" s="2"/>
      <c r="C3" s="2"/>
      <c r="D3" s="2" t="s">
        <v>135</v>
      </c>
      <c r="E3" s="2" t="s">
        <v>132</v>
      </c>
      <c r="F3" s="2" t="s">
        <v>135</v>
      </c>
      <c r="G3" s="2" t="s">
        <v>132</v>
      </c>
      <c r="H3" s="2" t="s">
        <v>135</v>
      </c>
      <c r="I3" s="2" t="s">
        <v>132</v>
      </c>
      <c r="J3" s="2" t="s">
        <v>135</v>
      </c>
      <c r="K3" s="2" t="s">
        <v>132</v>
      </c>
      <c r="L3" s="2" t="s">
        <v>135</v>
      </c>
      <c r="M3" s="2" t="s">
        <v>132</v>
      </c>
      <c r="N3" s="2" t="s">
        <v>135</v>
      </c>
      <c r="O3" s="2" t="s">
        <v>132</v>
      </c>
      <c r="P3" s="2" t="s">
        <v>135</v>
      </c>
      <c r="Q3" s="2" t="s">
        <v>132</v>
      </c>
      <c r="R3" s="2" t="s">
        <v>135</v>
      </c>
      <c r="S3" s="2" t="s">
        <v>132</v>
      </c>
      <c r="T3" s="2" t="s">
        <v>135</v>
      </c>
      <c r="U3" s="2" t="s">
        <v>132</v>
      </c>
      <c r="V3" s="2" t="s">
        <v>135</v>
      </c>
      <c r="W3" s="2" t="s">
        <v>132</v>
      </c>
      <c r="X3" s="2" t="s">
        <v>135</v>
      </c>
      <c r="Y3" s="2" t="s">
        <v>132</v>
      </c>
      <c r="AA3" s="2" t="s">
        <v>239</v>
      </c>
    </row>
    <row r="4" spans="1:32" ht="15.5">
      <c r="A4" t="s">
        <v>0</v>
      </c>
      <c r="B4">
        <v>2023</v>
      </c>
      <c r="AA4" s="15" t="s">
        <v>137</v>
      </c>
      <c r="AB4" s="16"/>
      <c r="AC4" s="16"/>
      <c r="AD4" s="16"/>
      <c r="AE4" s="16"/>
      <c r="AF4" s="17"/>
    </row>
    <row r="5" spans="1:32" ht="15.5">
      <c r="B5">
        <f>B4-1</f>
        <v>2022</v>
      </c>
      <c r="AA5" s="24" t="s">
        <v>111</v>
      </c>
      <c r="AB5" s="18"/>
      <c r="AC5" s="18"/>
      <c r="AD5" s="18"/>
      <c r="AE5" s="18"/>
      <c r="AF5" s="19"/>
    </row>
    <row r="6" spans="1:32" ht="15.5">
      <c r="B6">
        <f t="shared" ref="B6:B15" si="0">B5-1</f>
        <v>2021</v>
      </c>
      <c r="AA6" s="20" t="s">
        <v>107</v>
      </c>
      <c r="AB6" s="18"/>
      <c r="AC6" s="18"/>
      <c r="AD6" s="18"/>
      <c r="AE6" s="18"/>
      <c r="AF6" s="19"/>
    </row>
    <row r="7" spans="1:32" ht="15.5">
      <c r="B7">
        <f t="shared" si="0"/>
        <v>2020</v>
      </c>
      <c r="AA7" s="20" t="s">
        <v>109</v>
      </c>
      <c r="AB7" s="18"/>
      <c r="AC7" s="18"/>
      <c r="AD7" s="18"/>
      <c r="AE7" s="18"/>
      <c r="AF7" s="19"/>
    </row>
    <row r="8" spans="1:32" ht="15.5">
      <c r="B8">
        <f t="shared" si="0"/>
        <v>2019</v>
      </c>
      <c r="AA8" s="20" t="s">
        <v>110</v>
      </c>
      <c r="AB8" s="18"/>
      <c r="AC8" s="18"/>
      <c r="AD8" s="18"/>
      <c r="AE8" s="18"/>
      <c r="AF8" s="19"/>
    </row>
    <row r="9" spans="1:32" ht="15.5">
      <c r="B9">
        <f t="shared" si="0"/>
        <v>2018</v>
      </c>
      <c r="AA9" s="20" t="s">
        <v>114</v>
      </c>
      <c r="AB9" s="18"/>
      <c r="AC9" s="18"/>
      <c r="AD9" s="18"/>
      <c r="AE9" s="18"/>
      <c r="AF9" s="19"/>
    </row>
    <row r="10" spans="1:32" ht="15.5">
      <c r="B10">
        <f t="shared" si="0"/>
        <v>2017</v>
      </c>
      <c r="AA10" s="20" t="s">
        <v>115</v>
      </c>
      <c r="AB10" s="18"/>
      <c r="AC10" s="18"/>
      <c r="AD10" s="18"/>
      <c r="AE10" s="18"/>
      <c r="AF10" s="19"/>
    </row>
    <row r="11" spans="1:32" ht="15.5">
      <c r="B11">
        <f t="shared" si="0"/>
        <v>2016</v>
      </c>
      <c r="AA11" s="20" t="s">
        <v>116</v>
      </c>
      <c r="AB11" s="18"/>
      <c r="AC11" s="18"/>
      <c r="AD11" s="18"/>
      <c r="AE11" s="18"/>
      <c r="AF11" s="19"/>
    </row>
    <row r="12" spans="1:32" ht="15.5">
      <c r="B12">
        <f t="shared" si="0"/>
        <v>2015</v>
      </c>
      <c r="AA12" s="20" t="s">
        <v>117</v>
      </c>
      <c r="AB12" s="18"/>
      <c r="AC12" s="18"/>
      <c r="AD12" s="18"/>
      <c r="AE12" s="18"/>
      <c r="AF12" s="19"/>
    </row>
    <row r="13" spans="1:32" ht="15.5">
      <c r="B13">
        <f t="shared" si="0"/>
        <v>2014</v>
      </c>
      <c r="AA13" s="20" t="s">
        <v>118</v>
      </c>
      <c r="AB13" s="18"/>
      <c r="AC13" s="18"/>
      <c r="AD13" s="18"/>
      <c r="AE13" s="18"/>
      <c r="AF13" s="19"/>
    </row>
    <row r="14" spans="1:32" ht="15.5">
      <c r="B14">
        <f t="shared" si="0"/>
        <v>2013</v>
      </c>
      <c r="AA14" s="20" t="s">
        <v>119</v>
      </c>
      <c r="AB14" s="18"/>
      <c r="AC14" s="18"/>
      <c r="AD14" s="18"/>
      <c r="AE14" s="18"/>
      <c r="AF14" s="19"/>
    </row>
    <row r="15" spans="1:32" ht="15.5">
      <c r="B15">
        <f t="shared" si="0"/>
        <v>2012</v>
      </c>
      <c r="AA15" s="21" t="s">
        <v>120</v>
      </c>
      <c r="AB15" s="22"/>
      <c r="AC15" s="22"/>
      <c r="AD15" s="22"/>
      <c r="AE15" s="22"/>
      <c r="AF15" s="23"/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138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6E5A-10FF-4C5B-953A-5EDF53B7072A}">
  <dimension ref="A2:L94"/>
  <sheetViews>
    <sheetView workbookViewId="0">
      <selection activeCell="C1" sqref="C1:C1048576"/>
    </sheetView>
  </sheetViews>
  <sheetFormatPr defaultRowHeight="14.5"/>
  <cols>
    <col min="1" max="1" width="15.453125" customWidth="1"/>
    <col min="2" max="2" width="10.54296875" customWidth="1"/>
    <col min="5" max="5" width="15.81640625" customWidth="1"/>
    <col min="6" max="6" width="14.7265625" customWidth="1"/>
    <col min="9" max="9" width="10.453125" customWidth="1"/>
    <col min="10" max="10" width="10.7265625" customWidth="1"/>
    <col min="12" max="12" width="29.81640625" customWidth="1"/>
  </cols>
  <sheetData>
    <row r="2" spans="1:12" ht="142.5" customHeight="1">
      <c r="B2" s="2" t="s">
        <v>148</v>
      </c>
      <c r="C2" s="2"/>
      <c r="D2" s="2"/>
      <c r="E2" s="2"/>
      <c r="F2" s="2"/>
      <c r="G2" s="2"/>
      <c r="H2" s="2"/>
      <c r="I2" s="2"/>
      <c r="J2" s="2"/>
      <c r="K2" s="2"/>
      <c r="L2" s="2" t="s">
        <v>147</v>
      </c>
    </row>
    <row r="3" spans="1:12" ht="142.5" customHeight="1">
      <c r="B3" s="2"/>
      <c r="C3" s="2" t="s">
        <v>139</v>
      </c>
      <c r="D3" s="2" t="s">
        <v>140</v>
      </c>
      <c r="E3" s="2" t="s">
        <v>141</v>
      </c>
      <c r="F3" s="2" t="s">
        <v>142</v>
      </c>
      <c r="G3" s="2" t="s">
        <v>143</v>
      </c>
      <c r="H3" s="2" t="s">
        <v>144</v>
      </c>
      <c r="I3" s="2" t="s">
        <v>145</v>
      </c>
      <c r="J3" s="2" t="s">
        <v>146</v>
      </c>
      <c r="K3" s="2"/>
    </row>
    <row r="4" spans="1:12">
      <c r="A4" t="s">
        <v>0</v>
      </c>
      <c r="B4">
        <v>2023</v>
      </c>
    </row>
    <row r="5" spans="1:12">
      <c r="B5">
        <f>B4-1</f>
        <v>2022</v>
      </c>
    </row>
    <row r="6" spans="1:12">
      <c r="B6">
        <f t="shared" ref="B6:B15" si="0">B5-1</f>
        <v>2021</v>
      </c>
    </row>
    <row r="7" spans="1:12">
      <c r="B7">
        <f t="shared" si="0"/>
        <v>2020</v>
      </c>
    </row>
    <row r="8" spans="1:12">
      <c r="B8">
        <f t="shared" si="0"/>
        <v>2019</v>
      </c>
    </row>
    <row r="9" spans="1:12">
      <c r="B9">
        <f t="shared" si="0"/>
        <v>2018</v>
      </c>
    </row>
    <row r="10" spans="1:12">
      <c r="B10">
        <f t="shared" si="0"/>
        <v>2017</v>
      </c>
    </row>
    <row r="11" spans="1:12">
      <c r="B11">
        <f t="shared" si="0"/>
        <v>2016</v>
      </c>
    </row>
    <row r="12" spans="1:12">
      <c r="B12">
        <f t="shared" si="0"/>
        <v>2015</v>
      </c>
    </row>
    <row r="13" spans="1:12">
      <c r="B13">
        <f t="shared" si="0"/>
        <v>2014</v>
      </c>
    </row>
    <row r="14" spans="1:12">
      <c r="B14">
        <f t="shared" si="0"/>
        <v>2013</v>
      </c>
    </row>
    <row r="15" spans="1:12">
      <c r="B15">
        <f t="shared" si="0"/>
        <v>2012</v>
      </c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138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531AD-212B-4D3E-8363-F97FD9893C3F}">
  <dimension ref="A1:P56"/>
  <sheetViews>
    <sheetView workbookViewId="0">
      <selection activeCell="A3" sqref="A3"/>
    </sheetView>
  </sheetViews>
  <sheetFormatPr defaultRowHeight="14.5"/>
  <cols>
    <col min="1" max="1" width="21.7265625" customWidth="1"/>
  </cols>
  <sheetData>
    <row r="1" spans="1:16">
      <c r="B1" s="33" t="s">
        <v>177</v>
      </c>
      <c r="C1" s="33"/>
      <c r="D1" s="33"/>
      <c r="E1" s="33"/>
      <c r="F1" s="33"/>
      <c r="G1" s="33"/>
      <c r="H1" s="33"/>
      <c r="I1" s="33"/>
      <c r="J1" s="33"/>
      <c r="K1" s="33"/>
    </row>
    <row r="3" spans="1:16" ht="101.5">
      <c r="A3" s="34" t="s">
        <v>217</v>
      </c>
      <c r="B3" s="2" t="s">
        <v>52</v>
      </c>
      <c r="C3" s="2" t="s">
        <v>52</v>
      </c>
      <c r="D3" s="2" t="s">
        <v>52</v>
      </c>
      <c r="E3" s="2" t="s">
        <v>52</v>
      </c>
      <c r="F3" s="2" t="s">
        <v>52</v>
      </c>
      <c r="G3" s="2" t="s">
        <v>53</v>
      </c>
      <c r="H3" s="2" t="s">
        <v>53</v>
      </c>
      <c r="I3" s="2" t="s">
        <v>53</v>
      </c>
      <c r="J3" s="2" t="s">
        <v>53</v>
      </c>
      <c r="K3" s="2" t="s">
        <v>53</v>
      </c>
      <c r="L3" s="2" t="s">
        <v>235</v>
      </c>
      <c r="M3" s="2" t="s">
        <v>235</v>
      </c>
      <c r="N3" s="2" t="s">
        <v>235</v>
      </c>
      <c r="O3" s="2" t="s">
        <v>235</v>
      </c>
      <c r="P3" s="2" t="s">
        <v>235</v>
      </c>
    </row>
    <row r="4" spans="1:16">
      <c r="B4">
        <v>2022</v>
      </c>
      <c r="C4">
        <f>B4-1</f>
        <v>2021</v>
      </c>
      <c r="D4">
        <f t="shared" ref="D4:E4" si="0">C4-1</f>
        <v>2020</v>
      </c>
      <c r="E4">
        <f t="shared" si="0"/>
        <v>2019</v>
      </c>
      <c r="F4">
        <f>E4-1</f>
        <v>2018</v>
      </c>
      <c r="G4">
        <v>2022</v>
      </c>
      <c r="H4">
        <f>G4-1</f>
        <v>2021</v>
      </c>
      <c r="I4">
        <f t="shared" ref="I4:J4" si="1">H4-1</f>
        <v>2020</v>
      </c>
      <c r="J4">
        <f t="shared" si="1"/>
        <v>2019</v>
      </c>
      <c r="K4">
        <f>J4-1</f>
        <v>2018</v>
      </c>
      <c r="L4">
        <v>2022</v>
      </c>
      <c r="M4">
        <f>L4-1</f>
        <v>2021</v>
      </c>
      <c r="N4">
        <f t="shared" ref="N4:O4" si="2">M4-1</f>
        <v>2020</v>
      </c>
      <c r="O4">
        <f t="shared" si="2"/>
        <v>2019</v>
      </c>
      <c r="P4">
        <f>O4-1</f>
        <v>2018</v>
      </c>
    </row>
    <row r="5" spans="1:16">
      <c r="A5" t="s">
        <v>0</v>
      </c>
      <c r="B5" s="5">
        <v>233.035</v>
      </c>
      <c r="C5" s="5">
        <v>226.59</v>
      </c>
      <c r="D5" s="5">
        <v>214.39</v>
      </c>
      <c r="E5" s="5">
        <v>197.8475</v>
      </c>
      <c r="F5" s="5">
        <v>184.98249999999999</v>
      </c>
      <c r="G5" s="6">
        <v>8580</v>
      </c>
      <c r="H5" s="4">
        <f ca="1">RANDBETWEEN(85,115)*0.01*G5</f>
        <v>7636.2</v>
      </c>
      <c r="I5" s="4">
        <f ca="1">RANDBETWEEN(85,115)*0.01*G5*0.98</f>
        <v>7903.8960000000006</v>
      </c>
      <c r="J5" s="4">
        <f ca="1">RANDBETWEEN(85,115)*0.01*G5*0.96</f>
        <v>7907.3279999999986</v>
      </c>
      <c r="K5" s="4">
        <f ca="1">RANDBETWEEN(85,115)*0.01*G5*0.94</f>
        <v>7419.9839999999995</v>
      </c>
      <c r="L5">
        <f>B5*1000/G5</f>
        <v>27.160256410256409</v>
      </c>
      <c r="M5">
        <f t="shared" ref="M5:P5" ca="1" si="3">C5*1000/H5</f>
        <v>29.673135852911134</v>
      </c>
      <c r="N5">
        <f t="shared" ca="1" si="3"/>
        <v>27.1245977932908</v>
      </c>
      <c r="O5">
        <f t="shared" ca="1" si="3"/>
        <v>25.020778194606326</v>
      </c>
      <c r="P5">
        <f t="shared" ca="1" si="3"/>
        <v>24.930309822770511</v>
      </c>
    </row>
    <row r="6" spans="1:16">
      <c r="A6" t="s">
        <v>1</v>
      </c>
      <c r="B6" s="5">
        <v>247.77250000000001</v>
      </c>
      <c r="C6" s="5">
        <v>241.36250000000001</v>
      </c>
      <c r="D6" s="5">
        <v>232.85749999999999</v>
      </c>
      <c r="E6" s="5">
        <v>227.8425</v>
      </c>
      <c r="F6" s="5">
        <v>228.89750000000001</v>
      </c>
      <c r="G6" s="6">
        <v>11520</v>
      </c>
      <c r="H6" s="4">
        <f t="shared" ref="H6:H56" ca="1" si="4">RANDBETWEEN(85,115)*0.01*G6</f>
        <v>9792</v>
      </c>
      <c r="I6" s="4">
        <f t="shared" ref="I6:I56" ca="1" si="5">RANDBETWEEN(85,115)*0.01*G6*0.98</f>
        <v>10499.328</v>
      </c>
      <c r="J6" s="4">
        <f t="shared" ref="J6:J56" ca="1" si="6">RANDBETWEEN(85,115)*0.01*G6*0.96</f>
        <v>10395.648000000001</v>
      </c>
      <c r="K6" s="4">
        <f t="shared" ref="K6:K56" ca="1" si="7">RANDBETWEEN(85,115)*0.01*G6*0.94</f>
        <v>11478.528</v>
      </c>
      <c r="L6">
        <f t="shared" ref="L6:L56" si="8">B6*1000/G6</f>
        <v>21.508029513888889</v>
      </c>
      <c r="M6">
        <f t="shared" ref="M6:M56" ca="1" si="9">C6*1000/H6</f>
        <v>24.648948120915033</v>
      </c>
      <c r="N6">
        <f t="shared" ref="N6:N56" ca="1" si="10">D6*1000/I6</f>
        <v>22.178324174651941</v>
      </c>
      <c r="O6">
        <f t="shared" ref="O6:O56" ca="1" si="11">E6*1000/J6</f>
        <v>21.917104157432032</v>
      </c>
      <c r="P6">
        <f t="shared" ref="P6:P56" ca="1" si="12">F6*1000/K6</f>
        <v>19.941363561599534</v>
      </c>
    </row>
    <row r="7" spans="1:16">
      <c r="A7" t="s">
        <v>2</v>
      </c>
      <c r="B7" s="5">
        <v>265.98250000000002</v>
      </c>
      <c r="C7" s="5">
        <v>262.25</v>
      </c>
      <c r="D7" s="5">
        <v>249.4</v>
      </c>
      <c r="E7" s="5">
        <v>231.69</v>
      </c>
      <c r="F7" s="5">
        <v>219.2775</v>
      </c>
      <c r="G7" s="6">
        <v>13290</v>
      </c>
      <c r="H7" s="4">
        <f t="shared" ca="1" si="4"/>
        <v>13688.7</v>
      </c>
      <c r="I7" s="4">
        <f t="shared" ca="1" si="5"/>
        <v>14456.862000000001</v>
      </c>
      <c r="J7" s="4">
        <f t="shared" ca="1" si="6"/>
        <v>11099.807999999999</v>
      </c>
      <c r="K7" s="4">
        <f t="shared" ca="1" si="7"/>
        <v>13741.86</v>
      </c>
      <c r="L7">
        <f t="shared" si="8"/>
        <v>20.013732129420617</v>
      </c>
      <c r="M7">
        <f t="shared" ca="1" si="9"/>
        <v>19.158137734043407</v>
      </c>
      <c r="N7">
        <f t="shared" ca="1" si="10"/>
        <v>17.251323281636083</v>
      </c>
      <c r="O7">
        <f t="shared" ca="1" si="11"/>
        <v>20.873334025237195</v>
      </c>
      <c r="P7">
        <f t="shared" ca="1" si="12"/>
        <v>15.956901030864817</v>
      </c>
    </row>
    <row r="8" spans="1:16">
      <c r="A8" t="s">
        <v>3</v>
      </c>
      <c r="B8" s="5">
        <v>224.48</v>
      </c>
      <c r="C8" s="5">
        <v>224.7775</v>
      </c>
      <c r="D8" s="5">
        <v>212.3425</v>
      </c>
      <c r="E8" s="5">
        <v>195.25</v>
      </c>
      <c r="F8" s="5">
        <v>185.61</v>
      </c>
      <c r="G8" s="6">
        <v>7770</v>
      </c>
      <c r="H8" s="4">
        <f t="shared" ca="1" si="4"/>
        <v>8313.9</v>
      </c>
      <c r="I8" s="4">
        <f t="shared" ca="1" si="5"/>
        <v>6624.7019999999993</v>
      </c>
      <c r="J8" s="4">
        <f t="shared" ca="1" si="6"/>
        <v>8354.3040000000019</v>
      </c>
      <c r="K8" s="4">
        <f t="shared" ca="1" si="7"/>
        <v>8180.2560000000012</v>
      </c>
      <c r="L8">
        <f t="shared" si="8"/>
        <v>28.890604890604891</v>
      </c>
      <c r="M8">
        <f t="shared" ca="1" si="9"/>
        <v>27.036348765320728</v>
      </c>
      <c r="N8">
        <f t="shared" ca="1" si="10"/>
        <v>32.053139899726816</v>
      </c>
      <c r="O8">
        <f t="shared" ca="1" si="11"/>
        <v>23.371186875651155</v>
      </c>
      <c r="P8">
        <f t="shared" ca="1" si="12"/>
        <v>22.689998943798333</v>
      </c>
    </row>
    <row r="9" spans="1:16">
      <c r="A9" t="s">
        <v>4</v>
      </c>
      <c r="B9" s="5">
        <v>262.94749999999999</v>
      </c>
      <c r="C9" s="5">
        <v>258.49250000000001</v>
      </c>
      <c r="D9" s="5">
        <v>241.26249999999999</v>
      </c>
      <c r="E9" s="5">
        <v>224.71</v>
      </c>
      <c r="F9" s="5">
        <v>210.16499999999999</v>
      </c>
      <c r="G9" s="6">
        <v>23970</v>
      </c>
      <c r="H9" s="4">
        <f t="shared" ca="1" si="4"/>
        <v>24928.799999999999</v>
      </c>
      <c r="I9" s="4">
        <f t="shared" ca="1" si="5"/>
        <v>24430.223999999998</v>
      </c>
      <c r="J9" s="4">
        <f t="shared" ca="1" si="6"/>
        <v>25312.320000000003</v>
      </c>
      <c r="K9" s="4">
        <f t="shared" ca="1" si="7"/>
        <v>21855.845999999998</v>
      </c>
      <c r="L9">
        <f t="shared" si="8"/>
        <v>10.969858156028369</v>
      </c>
      <c r="M9">
        <f t="shared" ca="1" si="9"/>
        <v>10.369231571515677</v>
      </c>
      <c r="N9">
        <f t="shared" ca="1" si="10"/>
        <v>9.8755746160984863</v>
      </c>
      <c r="O9">
        <f t="shared" ca="1" si="11"/>
        <v>8.8774952276203827</v>
      </c>
      <c r="P9">
        <f t="shared" ca="1" si="12"/>
        <v>9.6159627039831825</v>
      </c>
    </row>
    <row r="10" spans="1:16">
      <c r="A10" t="s">
        <v>5</v>
      </c>
      <c r="B10" s="5">
        <v>293.71749999999997</v>
      </c>
      <c r="C10" s="5">
        <v>283.28500000000003</v>
      </c>
      <c r="D10" s="5">
        <v>263.15249999999997</v>
      </c>
      <c r="E10" s="5">
        <v>236.39750000000001</v>
      </c>
      <c r="F10" s="5">
        <v>217.46</v>
      </c>
      <c r="G10" s="6">
        <v>17460</v>
      </c>
      <c r="H10" s="4">
        <f t="shared" ca="1" si="4"/>
        <v>19729.800000000003</v>
      </c>
      <c r="I10" s="4">
        <f t="shared" ca="1" si="5"/>
        <v>17453.016</v>
      </c>
      <c r="J10" s="4">
        <f t="shared" ca="1" si="6"/>
        <v>14582.592000000001</v>
      </c>
      <c r="K10" s="4">
        <f t="shared" ca="1" si="7"/>
        <v>15920.028</v>
      </c>
      <c r="L10">
        <f t="shared" si="8"/>
        <v>16.822308132875143</v>
      </c>
      <c r="M10">
        <f t="shared" ca="1" si="9"/>
        <v>14.358229683017566</v>
      </c>
      <c r="N10">
        <f t="shared" ca="1" si="10"/>
        <v>15.07776650178972</v>
      </c>
      <c r="O10">
        <f t="shared" ca="1" si="11"/>
        <v>16.210938357186432</v>
      </c>
      <c r="P10">
        <f t="shared" ca="1" si="12"/>
        <v>13.659523714405527</v>
      </c>
    </row>
    <row r="11" spans="1:16">
      <c r="A11" t="s">
        <v>6</v>
      </c>
      <c r="B11" s="5">
        <v>309.38749999999999</v>
      </c>
      <c r="C11" s="5">
        <v>304.3125</v>
      </c>
      <c r="D11" s="5">
        <v>292.19749999999999</v>
      </c>
      <c r="E11" s="5">
        <v>277.16750000000002</v>
      </c>
      <c r="F11" s="5">
        <v>268.74</v>
      </c>
      <c r="G11" s="6">
        <v>12960</v>
      </c>
      <c r="H11" s="4">
        <f t="shared" ca="1" si="4"/>
        <v>12571.199999999999</v>
      </c>
      <c r="I11" s="4">
        <f t="shared" ca="1" si="5"/>
        <v>13462.848</v>
      </c>
      <c r="J11" s="4">
        <f t="shared" ca="1" si="6"/>
        <v>13312.512000000001</v>
      </c>
      <c r="K11" s="4">
        <f t="shared" ca="1" si="7"/>
        <v>11695.103999999999</v>
      </c>
      <c r="L11">
        <f t="shared" si="8"/>
        <v>23.872492283950617</v>
      </c>
      <c r="M11">
        <f t="shared" ca="1" si="9"/>
        <v>24.207116265750287</v>
      </c>
      <c r="N11">
        <f t="shared" ca="1" si="10"/>
        <v>21.703988635985493</v>
      </c>
      <c r="O11">
        <f t="shared" ca="1" si="11"/>
        <v>20.82007512932195</v>
      </c>
      <c r="P11">
        <f t="shared" ca="1" si="12"/>
        <v>22.978846532702917</v>
      </c>
    </row>
    <row r="12" spans="1:16">
      <c r="A12" t="s">
        <v>7</v>
      </c>
      <c r="B12" s="5">
        <v>322.48250000000002</v>
      </c>
      <c r="C12" s="5">
        <v>322.8775</v>
      </c>
      <c r="D12" s="5">
        <v>306.21249999999998</v>
      </c>
      <c r="E12" s="5">
        <v>293.49250000000001</v>
      </c>
      <c r="F12" s="5">
        <v>286.61250000000001</v>
      </c>
      <c r="G12" s="6">
        <v>10050</v>
      </c>
      <c r="H12" s="4">
        <f t="shared" ca="1" si="4"/>
        <v>10251</v>
      </c>
      <c r="I12" s="4">
        <f t="shared" ca="1" si="5"/>
        <v>10439.94</v>
      </c>
      <c r="J12" s="4">
        <f t="shared" ca="1" si="6"/>
        <v>8490.24</v>
      </c>
      <c r="K12" s="4">
        <f t="shared" ca="1" si="7"/>
        <v>9730.41</v>
      </c>
      <c r="L12">
        <f t="shared" si="8"/>
        <v>32.087810945273631</v>
      </c>
      <c r="M12">
        <f t="shared" ca="1" si="9"/>
        <v>31.497171007706566</v>
      </c>
      <c r="N12">
        <f t="shared" ca="1" si="10"/>
        <v>29.330867801922231</v>
      </c>
      <c r="O12">
        <f t="shared" ca="1" si="11"/>
        <v>34.56822186416403</v>
      </c>
      <c r="P12">
        <f t="shared" ca="1" si="12"/>
        <v>29.455336414395695</v>
      </c>
    </row>
    <row r="13" spans="1:16">
      <c r="A13" t="s">
        <v>8</v>
      </c>
      <c r="B13" s="5">
        <v>360.14499999999998</v>
      </c>
      <c r="C13" s="5">
        <v>357.34</v>
      </c>
      <c r="D13" s="5">
        <v>334.1825</v>
      </c>
      <c r="E13" s="5">
        <v>314.61500000000001</v>
      </c>
      <c r="F13" s="5">
        <v>301.50749999999999</v>
      </c>
      <c r="G13" s="6">
        <v>18180</v>
      </c>
      <c r="H13" s="4">
        <f t="shared" ca="1" si="4"/>
        <v>19634.400000000001</v>
      </c>
      <c r="I13" s="4">
        <f t="shared" ca="1" si="5"/>
        <v>19419.876</v>
      </c>
      <c r="J13" s="4">
        <f t="shared" ca="1" si="6"/>
        <v>16231.104000000001</v>
      </c>
      <c r="K13" s="4">
        <f t="shared" ca="1" si="7"/>
        <v>14696.711999999998</v>
      </c>
      <c r="L13">
        <f t="shared" si="8"/>
        <v>19.809955995599559</v>
      </c>
      <c r="M13">
        <f t="shared" ca="1" si="9"/>
        <v>18.199690339404309</v>
      </c>
      <c r="N13">
        <f t="shared" ca="1" si="10"/>
        <v>17.208271566718551</v>
      </c>
      <c r="O13">
        <f t="shared" ca="1" si="11"/>
        <v>19.383462763839105</v>
      </c>
      <c r="P13">
        <f t="shared" ca="1" si="12"/>
        <v>20.51530301471513</v>
      </c>
    </row>
    <row r="14" spans="1:16">
      <c r="A14" t="s">
        <v>9</v>
      </c>
      <c r="B14" s="5">
        <v>353.54250000000002</v>
      </c>
      <c r="C14" s="5">
        <v>356.8075</v>
      </c>
      <c r="D14" s="5">
        <v>338.33749999999998</v>
      </c>
      <c r="E14" s="5">
        <v>315.5625</v>
      </c>
      <c r="F14" s="5">
        <v>297.625</v>
      </c>
      <c r="G14" s="6">
        <v>12270</v>
      </c>
      <c r="H14" s="4">
        <f t="shared" ca="1" si="4"/>
        <v>12392.7</v>
      </c>
      <c r="I14" s="4">
        <f t="shared" ca="1" si="5"/>
        <v>10341.156000000001</v>
      </c>
      <c r="J14" s="4">
        <f t="shared" ca="1" si="6"/>
        <v>12250.368</v>
      </c>
      <c r="K14" s="4">
        <f t="shared" ca="1" si="7"/>
        <v>10726.433999999999</v>
      </c>
      <c r="L14">
        <f t="shared" si="8"/>
        <v>28.813569682151588</v>
      </c>
      <c r="M14">
        <f t="shared" ca="1" si="9"/>
        <v>28.791748367990831</v>
      </c>
      <c r="N14">
        <f t="shared" ca="1" si="10"/>
        <v>32.717570453438668</v>
      </c>
      <c r="O14">
        <f t="shared" ca="1" si="11"/>
        <v>25.759430247319916</v>
      </c>
      <c r="P14">
        <f t="shared" ca="1" si="12"/>
        <v>27.746872819056176</v>
      </c>
    </row>
    <row r="15" spans="1:16">
      <c r="A15" t="s">
        <v>10</v>
      </c>
      <c r="B15" s="5">
        <v>314.8725</v>
      </c>
      <c r="C15" s="5">
        <v>304.54500000000002</v>
      </c>
      <c r="D15" s="5">
        <v>283.58249999999998</v>
      </c>
      <c r="E15" s="5">
        <v>251.57</v>
      </c>
      <c r="F15" s="5">
        <v>232.43</v>
      </c>
      <c r="G15" s="6">
        <v>11280</v>
      </c>
      <c r="H15" s="4">
        <f t="shared" ca="1" si="4"/>
        <v>10490.400000000001</v>
      </c>
      <c r="I15" s="4">
        <f t="shared" ca="1" si="5"/>
        <v>11717.664000000001</v>
      </c>
      <c r="J15" s="4">
        <f t="shared" ca="1" si="6"/>
        <v>11695.104000000001</v>
      </c>
      <c r="K15" s="4">
        <f t="shared" ca="1" si="7"/>
        <v>10921.295999999998</v>
      </c>
      <c r="L15">
        <f t="shared" si="8"/>
        <v>27.914228723404257</v>
      </c>
      <c r="M15">
        <f t="shared" ca="1" si="9"/>
        <v>29.030828185769842</v>
      </c>
      <c r="N15">
        <f t="shared" ca="1" si="10"/>
        <v>24.201282781277904</v>
      </c>
      <c r="O15">
        <f t="shared" ca="1" si="11"/>
        <v>21.510710806847033</v>
      </c>
      <c r="P15">
        <f t="shared" ca="1" si="12"/>
        <v>21.282272726606809</v>
      </c>
    </row>
    <row r="16" spans="1:16">
      <c r="A16" t="s">
        <v>11</v>
      </c>
      <c r="B16" s="5">
        <v>209.9675</v>
      </c>
      <c r="C16" s="5">
        <v>207.29</v>
      </c>
      <c r="D16" s="5">
        <v>201.01249999999999</v>
      </c>
      <c r="E16" s="5">
        <v>195.10499999999999</v>
      </c>
      <c r="F16" s="5">
        <v>190.26499999999999</v>
      </c>
      <c r="G16" s="6">
        <v>21390</v>
      </c>
      <c r="H16" s="4">
        <f t="shared" ca="1" si="4"/>
        <v>22245.600000000002</v>
      </c>
      <c r="I16" s="4">
        <f t="shared" ca="1" si="5"/>
        <v>23058.420000000002</v>
      </c>
      <c r="J16" s="4">
        <f t="shared" ca="1" si="6"/>
        <v>22793.184000000001</v>
      </c>
      <c r="K16" s="4">
        <f t="shared" ca="1" si="7"/>
        <v>18095.939999999999</v>
      </c>
      <c r="L16">
        <f t="shared" si="8"/>
        <v>9.8161524076671345</v>
      </c>
      <c r="M16">
        <f t="shared" ca="1" si="9"/>
        <v>9.3182472039414534</v>
      </c>
      <c r="N16">
        <f t="shared" ca="1" si="10"/>
        <v>8.7175313833298205</v>
      </c>
      <c r="O16">
        <f t="shared" ca="1" si="11"/>
        <v>8.5597957705250831</v>
      </c>
      <c r="P16">
        <f t="shared" ca="1" si="12"/>
        <v>10.514236895126754</v>
      </c>
    </row>
    <row r="17" spans="1:16">
      <c r="A17" t="s">
        <v>12</v>
      </c>
      <c r="B17" s="5">
        <v>184.52500000000001</v>
      </c>
      <c r="C17" s="5">
        <v>180.535</v>
      </c>
      <c r="D17" s="5">
        <v>169.82</v>
      </c>
      <c r="E17" s="5">
        <v>158.35</v>
      </c>
      <c r="F17" s="5">
        <v>149.755</v>
      </c>
      <c r="G17" s="6">
        <v>13800</v>
      </c>
      <c r="H17" s="4">
        <f t="shared" ca="1" si="4"/>
        <v>13800</v>
      </c>
      <c r="I17" s="4">
        <f t="shared" ca="1" si="5"/>
        <v>13794.48</v>
      </c>
      <c r="J17" s="4">
        <f t="shared" ca="1" si="6"/>
        <v>11790.72</v>
      </c>
      <c r="K17" s="4">
        <f t="shared" ca="1" si="7"/>
        <v>14658.36</v>
      </c>
      <c r="L17">
        <f t="shared" si="8"/>
        <v>13.371376811594203</v>
      </c>
      <c r="M17">
        <f t="shared" ca="1" si="9"/>
        <v>13.082246376811595</v>
      </c>
      <c r="N17">
        <f t="shared" ca="1" si="10"/>
        <v>12.310721390005277</v>
      </c>
      <c r="O17">
        <f t="shared" ca="1" si="11"/>
        <v>13.430053465776476</v>
      </c>
      <c r="P17">
        <f t="shared" ca="1" si="12"/>
        <v>10.216354353420163</v>
      </c>
    </row>
    <row r="18" spans="1:16">
      <c r="A18" t="s">
        <v>13</v>
      </c>
      <c r="B18" s="5">
        <v>234.91</v>
      </c>
      <c r="C18" s="5">
        <v>229.70500000000001</v>
      </c>
      <c r="D18" s="5">
        <v>224.905</v>
      </c>
      <c r="E18" s="5">
        <v>213.20249999999999</v>
      </c>
      <c r="F18" s="5">
        <v>202.85</v>
      </c>
      <c r="G18" s="6">
        <v>8850</v>
      </c>
      <c r="H18" s="4">
        <f t="shared" ca="1" si="4"/>
        <v>9292.5</v>
      </c>
      <c r="I18" s="4">
        <f t="shared" ca="1" si="5"/>
        <v>9019.92</v>
      </c>
      <c r="J18" s="4">
        <f t="shared" ca="1" si="6"/>
        <v>7306.5599999999995</v>
      </c>
      <c r="K18" s="4">
        <f t="shared" ca="1" si="7"/>
        <v>7237.53</v>
      </c>
      <c r="L18">
        <f t="shared" si="8"/>
        <v>26.543502824858756</v>
      </c>
      <c r="M18">
        <f t="shared" ca="1" si="9"/>
        <v>24.719397363465159</v>
      </c>
      <c r="N18">
        <f t="shared" ca="1" si="10"/>
        <v>24.934256623118607</v>
      </c>
      <c r="O18">
        <f t="shared" ca="1" si="11"/>
        <v>29.179600249638682</v>
      </c>
      <c r="P18">
        <f t="shared" ca="1" si="12"/>
        <v>28.027517675228982</v>
      </c>
    </row>
    <row r="19" spans="1:16">
      <c r="A19" t="s">
        <v>14</v>
      </c>
      <c r="B19" s="5">
        <v>194.26249999999999</v>
      </c>
      <c r="C19" s="5">
        <v>192.8075</v>
      </c>
      <c r="D19" s="5">
        <v>186.995</v>
      </c>
      <c r="E19" s="5">
        <v>176.38</v>
      </c>
      <c r="F19" s="5">
        <v>167.79</v>
      </c>
      <c r="G19" s="6">
        <v>7740</v>
      </c>
      <c r="H19" s="4">
        <f t="shared" ca="1" si="4"/>
        <v>7817.4</v>
      </c>
      <c r="I19" s="4">
        <f t="shared" ca="1" si="5"/>
        <v>7661.0519999999997</v>
      </c>
      <c r="J19" s="4">
        <f t="shared" ca="1" si="6"/>
        <v>6613.0560000000005</v>
      </c>
      <c r="K19" s="4">
        <f t="shared" ca="1" si="7"/>
        <v>7930.4039999999995</v>
      </c>
      <c r="L19">
        <f t="shared" si="8"/>
        <v>25.098514211886304</v>
      </c>
      <c r="M19">
        <f t="shared" ca="1" si="9"/>
        <v>24.663890807685419</v>
      </c>
      <c r="N19">
        <f t="shared" ca="1" si="10"/>
        <v>24.408527706116601</v>
      </c>
      <c r="O19">
        <f t="shared" ca="1" si="11"/>
        <v>26.671481384703227</v>
      </c>
      <c r="P19">
        <f t="shared" ca="1" si="12"/>
        <v>21.157812388877037</v>
      </c>
    </row>
    <row r="20" spans="1:16">
      <c r="A20" t="s">
        <v>15</v>
      </c>
      <c r="B20" s="5">
        <v>178.715</v>
      </c>
      <c r="C20" s="5">
        <v>175.17500000000001</v>
      </c>
      <c r="D20" s="5">
        <v>168.73249999999999</v>
      </c>
      <c r="E20" s="5">
        <v>158.9975</v>
      </c>
      <c r="F20" s="5">
        <v>152.23500000000001</v>
      </c>
      <c r="G20" s="6">
        <v>7170</v>
      </c>
      <c r="H20" s="4">
        <f t="shared" ca="1" si="4"/>
        <v>8102.1000000000013</v>
      </c>
      <c r="I20" s="4">
        <f t="shared" ca="1" si="5"/>
        <v>6956.3339999999998</v>
      </c>
      <c r="J20" s="4">
        <f t="shared" ca="1" si="6"/>
        <v>7778.0160000000005</v>
      </c>
      <c r="K20" s="4">
        <f t="shared" ca="1" si="7"/>
        <v>7615.9740000000011</v>
      </c>
      <c r="L20">
        <f t="shared" si="8"/>
        <v>24.925383542538356</v>
      </c>
      <c r="M20">
        <f t="shared" ca="1" si="9"/>
        <v>21.620937781562802</v>
      </c>
      <c r="N20">
        <f t="shared" ca="1" si="10"/>
        <v>24.255951482490634</v>
      </c>
      <c r="O20">
        <f t="shared" ca="1" si="11"/>
        <v>20.441909607797154</v>
      </c>
      <c r="P20">
        <f t="shared" ca="1" si="12"/>
        <v>19.988907525156989</v>
      </c>
    </row>
    <row r="21" spans="1:16">
      <c r="A21" t="s">
        <v>16</v>
      </c>
      <c r="B21" s="5">
        <v>204.7475</v>
      </c>
      <c r="C21" s="5">
        <v>201.66749999999999</v>
      </c>
      <c r="D21" s="5">
        <v>192.125</v>
      </c>
      <c r="E21" s="5">
        <v>179.9325</v>
      </c>
      <c r="F21" s="5">
        <v>177.245</v>
      </c>
      <c r="G21" s="6">
        <v>8460</v>
      </c>
      <c r="H21" s="4">
        <f t="shared" ca="1" si="4"/>
        <v>9306</v>
      </c>
      <c r="I21" s="4">
        <f t="shared" ca="1" si="5"/>
        <v>7627.536000000001</v>
      </c>
      <c r="J21" s="4">
        <f t="shared" ca="1" si="6"/>
        <v>9339.840000000002</v>
      </c>
      <c r="K21" s="4">
        <f t="shared" ca="1" si="7"/>
        <v>7077.6360000000004</v>
      </c>
      <c r="L21">
        <f t="shared" si="8"/>
        <v>24.201832151300238</v>
      </c>
      <c r="M21">
        <f t="shared" ca="1" si="9"/>
        <v>21.670696324951646</v>
      </c>
      <c r="N21">
        <f t="shared" ca="1" si="10"/>
        <v>25.188343916043134</v>
      </c>
      <c r="O21">
        <f t="shared" ca="1" si="11"/>
        <v>19.265051649707058</v>
      </c>
      <c r="P21">
        <f t="shared" ca="1" si="12"/>
        <v>25.042966323783816</v>
      </c>
    </row>
    <row r="22" spans="1:16">
      <c r="A22" t="s">
        <v>17</v>
      </c>
      <c r="B22" s="5">
        <v>233.9025</v>
      </c>
      <c r="C22" s="5">
        <v>237.965</v>
      </c>
      <c r="D22" s="5">
        <v>227.7475</v>
      </c>
      <c r="E22" s="5">
        <v>210.01</v>
      </c>
      <c r="F22" s="5">
        <v>200.4375</v>
      </c>
      <c r="G22" s="6">
        <v>7710</v>
      </c>
      <c r="H22" s="4">
        <f t="shared" ca="1" si="4"/>
        <v>8326.8000000000011</v>
      </c>
      <c r="I22" s="4">
        <f t="shared" ca="1" si="5"/>
        <v>8084.7060000000001</v>
      </c>
      <c r="J22" s="4">
        <f t="shared" ca="1" si="6"/>
        <v>7253.5680000000002</v>
      </c>
      <c r="K22" s="4">
        <f t="shared" ca="1" si="7"/>
        <v>7682.2439999999997</v>
      </c>
      <c r="L22">
        <f t="shared" si="8"/>
        <v>30.337548638132297</v>
      </c>
      <c r="M22">
        <f t="shared" ca="1" si="9"/>
        <v>28.578205312965363</v>
      </c>
      <c r="N22">
        <f t="shared" ca="1" si="10"/>
        <v>28.170164753053481</v>
      </c>
      <c r="O22">
        <f t="shared" ca="1" si="11"/>
        <v>28.952647855510556</v>
      </c>
      <c r="P22">
        <f t="shared" ca="1" si="12"/>
        <v>26.091009345706802</v>
      </c>
    </row>
    <row r="23" spans="1:16">
      <c r="A23" t="s">
        <v>18</v>
      </c>
      <c r="B23" s="5">
        <v>389.30500000000001</v>
      </c>
      <c r="C23" s="5">
        <v>387.495</v>
      </c>
      <c r="D23" s="5">
        <v>362.37</v>
      </c>
      <c r="E23" s="5">
        <v>332.2</v>
      </c>
      <c r="F23" s="5">
        <v>313.59249999999997</v>
      </c>
      <c r="G23" s="6">
        <v>7800</v>
      </c>
      <c r="H23" s="4">
        <f t="shared" ca="1" si="4"/>
        <v>8190</v>
      </c>
      <c r="I23" s="4">
        <f t="shared" ca="1" si="5"/>
        <v>7949.76</v>
      </c>
      <c r="J23" s="4">
        <f t="shared" ca="1" si="6"/>
        <v>7787.5199999999995</v>
      </c>
      <c r="K23" s="4">
        <f t="shared" ca="1" si="7"/>
        <v>7991.8799999999992</v>
      </c>
      <c r="L23">
        <f t="shared" si="8"/>
        <v>49.910897435897439</v>
      </c>
      <c r="M23">
        <f t="shared" ca="1" si="9"/>
        <v>47.31318681318681</v>
      </c>
      <c r="N23">
        <f t="shared" ca="1" si="10"/>
        <v>45.582508151189465</v>
      </c>
      <c r="O23">
        <f t="shared" ca="1" si="11"/>
        <v>42.657996383957922</v>
      </c>
      <c r="P23">
        <f t="shared" ca="1" si="12"/>
        <v>39.238889973322927</v>
      </c>
    </row>
    <row r="24" spans="1:16">
      <c r="A24" t="s">
        <v>19</v>
      </c>
      <c r="B24" s="5">
        <v>174.0925</v>
      </c>
      <c r="C24" s="5">
        <v>171.86750000000001</v>
      </c>
      <c r="D24" s="5">
        <v>167.01750000000001</v>
      </c>
      <c r="E24" s="5">
        <v>161.66</v>
      </c>
      <c r="F24" s="5">
        <v>154.79</v>
      </c>
      <c r="G24" s="6">
        <v>11670</v>
      </c>
      <c r="H24" s="4">
        <f t="shared" ca="1" si="4"/>
        <v>10269.6</v>
      </c>
      <c r="I24" s="4">
        <f t="shared" ca="1" si="5"/>
        <v>11550.966</v>
      </c>
      <c r="J24" s="4">
        <f t="shared" ca="1" si="6"/>
        <v>12211.488000000001</v>
      </c>
      <c r="K24" s="4">
        <f t="shared" ca="1" si="7"/>
        <v>11737.686000000002</v>
      </c>
      <c r="L24">
        <f t="shared" si="8"/>
        <v>14.917952013710368</v>
      </c>
      <c r="M24">
        <f t="shared" ca="1" si="9"/>
        <v>16.735559320713563</v>
      </c>
      <c r="N24">
        <f t="shared" ca="1" si="10"/>
        <v>14.459180297128395</v>
      </c>
      <c r="O24">
        <f t="shared" ca="1" si="11"/>
        <v>13.238353917229414</v>
      </c>
      <c r="P24">
        <f t="shared" ca="1" si="12"/>
        <v>13.187437455730199</v>
      </c>
    </row>
    <row r="25" spans="1:16">
      <c r="A25" t="s">
        <v>20</v>
      </c>
      <c r="B25" s="5">
        <v>309.15249999999997</v>
      </c>
      <c r="C25" s="5">
        <v>302.96749999999997</v>
      </c>
      <c r="D25" s="5">
        <v>287.685</v>
      </c>
      <c r="E25" s="5">
        <v>270.45249999999999</v>
      </c>
      <c r="F25" s="5">
        <v>255.17</v>
      </c>
      <c r="G25" s="6">
        <v>12990</v>
      </c>
      <c r="H25" s="4">
        <f t="shared" ca="1" si="4"/>
        <v>13379.7</v>
      </c>
      <c r="I25" s="4">
        <f t="shared" ca="1" si="5"/>
        <v>11966.388000000001</v>
      </c>
      <c r="J25" s="4">
        <f t="shared" ca="1" si="6"/>
        <v>13218.624000000002</v>
      </c>
      <c r="K25" s="4">
        <f t="shared" ca="1" si="7"/>
        <v>10867.433999999999</v>
      </c>
      <c r="L25">
        <f t="shared" si="8"/>
        <v>23.799268668206313</v>
      </c>
      <c r="M25">
        <f t="shared" ca="1" si="9"/>
        <v>22.643818620746352</v>
      </c>
      <c r="N25">
        <f t="shared" ca="1" si="10"/>
        <v>24.041089090542609</v>
      </c>
      <c r="O25">
        <f t="shared" ca="1" si="11"/>
        <v>20.459958615964865</v>
      </c>
      <c r="P25">
        <f t="shared" ca="1" si="12"/>
        <v>23.480243818365956</v>
      </c>
    </row>
    <row r="26" spans="1:16">
      <c r="A26" t="s">
        <v>21</v>
      </c>
      <c r="B26" s="5">
        <v>295.67250000000001</v>
      </c>
      <c r="C26" s="5">
        <v>291.79000000000002</v>
      </c>
      <c r="D26" s="5">
        <v>284.14999999999998</v>
      </c>
      <c r="E26" s="5">
        <v>274.13249999999999</v>
      </c>
      <c r="F26" s="5">
        <v>264.625</v>
      </c>
      <c r="G26" s="6">
        <v>19200</v>
      </c>
      <c r="H26" s="4">
        <f t="shared" ca="1" si="4"/>
        <v>21120</v>
      </c>
      <c r="I26" s="4">
        <f t="shared" ca="1" si="5"/>
        <v>19004.16</v>
      </c>
      <c r="J26" s="4">
        <f t="shared" ca="1" si="6"/>
        <v>18247.68</v>
      </c>
      <c r="K26" s="4">
        <f t="shared" ca="1" si="7"/>
        <v>19130.879999999997</v>
      </c>
      <c r="L26">
        <f t="shared" si="8"/>
        <v>15.399609375000001</v>
      </c>
      <c r="M26">
        <f t="shared" ca="1" si="9"/>
        <v>13.815814393939394</v>
      </c>
      <c r="N26">
        <f t="shared" ca="1" si="10"/>
        <v>14.951989459149997</v>
      </c>
      <c r="O26">
        <f t="shared" ca="1" si="11"/>
        <v>15.022868660563972</v>
      </c>
      <c r="P26">
        <f t="shared" ca="1" si="12"/>
        <v>13.832348538070388</v>
      </c>
    </row>
    <row r="27" spans="1:16">
      <c r="A27" t="s">
        <v>22</v>
      </c>
      <c r="B27" s="5">
        <v>373.98500000000001</v>
      </c>
      <c r="C27" s="5">
        <v>367.91250000000002</v>
      </c>
      <c r="D27" s="5">
        <v>340.41250000000002</v>
      </c>
      <c r="E27" s="5">
        <v>326.02749999999997</v>
      </c>
      <c r="F27" s="5">
        <v>317.02499999999998</v>
      </c>
      <c r="G27" s="6">
        <v>7800</v>
      </c>
      <c r="H27" s="4">
        <f t="shared" ca="1" si="4"/>
        <v>7254</v>
      </c>
      <c r="I27" s="4">
        <f t="shared" ca="1" si="5"/>
        <v>8637.7199999999993</v>
      </c>
      <c r="J27" s="4">
        <f t="shared" ca="1" si="6"/>
        <v>8087.04</v>
      </c>
      <c r="K27" s="4">
        <f t="shared" ca="1" si="7"/>
        <v>7185.36</v>
      </c>
      <c r="L27">
        <f t="shared" si="8"/>
        <v>47.946794871794872</v>
      </c>
      <c r="M27">
        <f t="shared" ca="1" si="9"/>
        <v>50.71856906534326</v>
      </c>
      <c r="N27">
        <f t="shared" ca="1" si="10"/>
        <v>39.409994767137626</v>
      </c>
      <c r="O27">
        <f t="shared" ca="1" si="11"/>
        <v>40.314812341722067</v>
      </c>
      <c r="P27">
        <f t="shared" ca="1" si="12"/>
        <v>44.120962624002139</v>
      </c>
    </row>
    <row r="28" spans="1:16">
      <c r="A28" t="s">
        <v>23</v>
      </c>
      <c r="B28" s="5">
        <v>223.04249999999999</v>
      </c>
      <c r="C28" s="5">
        <v>218.20500000000001</v>
      </c>
      <c r="D28" s="5">
        <v>210.2775</v>
      </c>
      <c r="E28" s="5">
        <v>202.39</v>
      </c>
      <c r="F28" s="5">
        <v>197.93</v>
      </c>
      <c r="G28" s="6">
        <v>10590</v>
      </c>
      <c r="H28" s="4">
        <f t="shared" ca="1" si="4"/>
        <v>11754.900000000001</v>
      </c>
      <c r="I28" s="4">
        <f t="shared" ca="1" si="5"/>
        <v>10689.546</v>
      </c>
      <c r="J28" s="4">
        <f t="shared" ca="1" si="6"/>
        <v>11183.04</v>
      </c>
      <c r="K28" s="4">
        <f t="shared" ca="1" si="7"/>
        <v>9257.7780000000002</v>
      </c>
      <c r="L28">
        <f t="shared" si="8"/>
        <v>21.061614730878187</v>
      </c>
      <c r="M28">
        <f t="shared" ca="1" si="9"/>
        <v>18.562897174795189</v>
      </c>
      <c r="N28">
        <f t="shared" ca="1" si="10"/>
        <v>19.671321869048509</v>
      </c>
      <c r="O28">
        <f t="shared" ca="1" si="11"/>
        <v>18.097941168054483</v>
      </c>
      <c r="P28">
        <f t="shared" ca="1" si="12"/>
        <v>21.379860264525679</v>
      </c>
    </row>
    <row r="29" spans="1:16">
      <c r="A29" t="s">
        <v>24</v>
      </c>
      <c r="B29" s="5">
        <v>243.89500000000001</v>
      </c>
      <c r="C29" s="5">
        <v>243.465</v>
      </c>
      <c r="D29" s="5">
        <v>233.2525</v>
      </c>
      <c r="E29" s="5">
        <v>219.7825</v>
      </c>
      <c r="F29" s="5">
        <v>210.12</v>
      </c>
      <c r="G29" s="6">
        <v>7890</v>
      </c>
      <c r="H29" s="4">
        <f t="shared" ca="1" si="4"/>
        <v>9073.5000000000018</v>
      </c>
      <c r="I29" s="4">
        <f t="shared" ca="1" si="5"/>
        <v>8505.42</v>
      </c>
      <c r="J29" s="4">
        <f t="shared" ca="1" si="6"/>
        <v>8180.3520000000008</v>
      </c>
      <c r="K29" s="4">
        <f t="shared" ca="1" si="7"/>
        <v>6749.1059999999998</v>
      </c>
      <c r="L29">
        <f t="shared" si="8"/>
        <v>30.911913814955639</v>
      </c>
      <c r="M29">
        <f t="shared" ca="1" si="9"/>
        <v>26.832534303190606</v>
      </c>
      <c r="N29">
        <f t="shared" ca="1" si="10"/>
        <v>27.423983765645904</v>
      </c>
      <c r="O29">
        <f t="shared" ca="1" si="11"/>
        <v>26.867120143485266</v>
      </c>
      <c r="P29">
        <f t="shared" ca="1" si="12"/>
        <v>31.133012283404646</v>
      </c>
    </row>
    <row r="30" spans="1:16">
      <c r="A30" t="s">
        <v>25</v>
      </c>
      <c r="B30" s="5">
        <v>232.47749999999999</v>
      </c>
      <c r="C30" s="5">
        <v>229.1925</v>
      </c>
      <c r="D30" s="5">
        <v>218.04</v>
      </c>
      <c r="E30" s="5">
        <v>201.88</v>
      </c>
      <c r="F30" s="5">
        <v>189.58250000000001</v>
      </c>
      <c r="G30" s="6">
        <v>8010</v>
      </c>
      <c r="H30" s="4">
        <f t="shared" ca="1" si="4"/>
        <v>7689.5999999999995</v>
      </c>
      <c r="I30" s="4">
        <f t="shared" ca="1" si="5"/>
        <v>7143.3180000000002</v>
      </c>
      <c r="J30" s="4">
        <f t="shared" ca="1" si="6"/>
        <v>6997.5360000000001</v>
      </c>
      <c r="K30" s="4">
        <f t="shared" ca="1" si="7"/>
        <v>7755.2820000000002</v>
      </c>
      <c r="L30">
        <f t="shared" si="8"/>
        <v>29.023408239700373</v>
      </c>
      <c r="M30">
        <f t="shared" ca="1" si="9"/>
        <v>29.805516541822723</v>
      </c>
      <c r="N30">
        <f t="shared" ca="1" si="10"/>
        <v>30.523630615352698</v>
      </c>
      <c r="O30">
        <f t="shared" ca="1" si="11"/>
        <v>28.850155254649636</v>
      </c>
      <c r="P30">
        <f t="shared" ca="1" si="12"/>
        <v>24.445597207167967</v>
      </c>
    </row>
    <row r="31" spans="1:16">
      <c r="A31" t="s">
        <v>26</v>
      </c>
      <c r="B31" s="5">
        <v>208.715</v>
      </c>
      <c r="C31" s="5">
        <v>206.47499999999999</v>
      </c>
      <c r="D31" s="5">
        <v>196.19</v>
      </c>
      <c r="E31" s="5">
        <v>182.7475</v>
      </c>
      <c r="F31" s="5">
        <v>176.17500000000001</v>
      </c>
      <c r="G31" s="6">
        <v>15810</v>
      </c>
      <c r="H31" s="4">
        <f t="shared" ca="1" si="4"/>
        <v>16758.600000000002</v>
      </c>
      <c r="I31" s="4">
        <f t="shared" ca="1" si="5"/>
        <v>17043.18</v>
      </c>
      <c r="J31" s="4">
        <f t="shared" ca="1" si="6"/>
        <v>15177.599999999999</v>
      </c>
      <c r="K31" s="4">
        <f t="shared" ca="1" si="7"/>
        <v>12780.804</v>
      </c>
      <c r="L31">
        <f t="shared" si="8"/>
        <v>13.20145477545857</v>
      </c>
      <c r="M31">
        <f t="shared" ca="1" si="9"/>
        <v>12.320539901901112</v>
      </c>
      <c r="N31">
        <f t="shared" ca="1" si="10"/>
        <v>11.51134940779831</v>
      </c>
      <c r="O31">
        <f t="shared" ca="1" si="11"/>
        <v>12.040605892894794</v>
      </c>
      <c r="P31">
        <f t="shared" ca="1" si="12"/>
        <v>13.78434408351775</v>
      </c>
    </row>
    <row r="32" spans="1:16">
      <c r="A32" t="s">
        <v>27</v>
      </c>
      <c r="B32" s="5">
        <v>201.82499999999999</v>
      </c>
      <c r="C32" s="5">
        <v>199.2225</v>
      </c>
      <c r="D32" s="5">
        <v>192.05500000000001</v>
      </c>
      <c r="E32" s="5">
        <v>180.67</v>
      </c>
      <c r="F32" s="5">
        <v>173.4675</v>
      </c>
      <c r="G32" s="6">
        <v>8880</v>
      </c>
      <c r="H32" s="4">
        <f t="shared" ca="1" si="4"/>
        <v>9768</v>
      </c>
      <c r="I32" s="4">
        <f t="shared" ca="1" si="5"/>
        <v>9398.5920000000006</v>
      </c>
      <c r="J32" s="4">
        <f t="shared" ca="1" si="6"/>
        <v>8098.5599999999995</v>
      </c>
      <c r="K32" s="4">
        <f t="shared" ca="1" si="7"/>
        <v>7762.8959999999988</v>
      </c>
      <c r="L32">
        <f t="shared" si="8"/>
        <v>22.72804054054054</v>
      </c>
      <c r="M32">
        <f t="shared" ca="1" si="9"/>
        <v>20.395423832923832</v>
      </c>
      <c r="N32">
        <f t="shared" ca="1" si="10"/>
        <v>20.434443797539036</v>
      </c>
      <c r="O32">
        <f t="shared" ca="1" si="11"/>
        <v>22.308904299035881</v>
      </c>
      <c r="P32">
        <f t="shared" ca="1" si="12"/>
        <v>22.345719947813294</v>
      </c>
    </row>
    <row r="33" spans="1:16">
      <c r="A33" t="s">
        <v>28</v>
      </c>
      <c r="B33" s="5">
        <v>323.13</v>
      </c>
      <c r="C33" s="5">
        <v>315.5625</v>
      </c>
      <c r="D33" s="5">
        <v>285.88499999999999</v>
      </c>
      <c r="E33" s="5">
        <v>265.60500000000002</v>
      </c>
      <c r="F33" s="5">
        <v>253.17500000000001</v>
      </c>
      <c r="G33" s="6">
        <v>13110</v>
      </c>
      <c r="H33" s="4">
        <f t="shared" ca="1" si="4"/>
        <v>11405.7</v>
      </c>
      <c r="I33" s="4">
        <f t="shared" ca="1" si="5"/>
        <v>12590.843999999999</v>
      </c>
      <c r="J33" s="4">
        <f t="shared" ca="1" si="6"/>
        <v>12333.887999999999</v>
      </c>
      <c r="K33" s="4">
        <f t="shared" ca="1" si="7"/>
        <v>10474.89</v>
      </c>
      <c r="L33">
        <f t="shared" si="8"/>
        <v>24.647597254004577</v>
      </c>
      <c r="M33">
        <f t="shared" ca="1" si="9"/>
        <v>27.667087508877138</v>
      </c>
      <c r="N33">
        <f t="shared" ca="1" si="10"/>
        <v>22.705785251568521</v>
      </c>
      <c r="O33">
        <f t="shared" ca="1" si="11"/>
        <v>21.534572066812999</v>
      </c>
      <c r="P33">
        <f t="shared" ca="1" si="12"/>
        <v>24.1697048847291</v>
      </c>
    </row>
    <row r="34" spans="1:16">
      <c r="A34" t="s">
        <v>29</v>
      </c>
      <c r="B34" s="5">
        <v>216.08750000000001</v>
      </c>
      <c r="C34" s="5">
        <v>212.04249999999999</v>
      </c>
      <c r="D34" s="5">
        <v>206.1925</v>
      </c>
      <c r="E34" s="5">
        <v>200.49</v>
      </c>
      <c r="F34" s="5">
        <v>193.79249999999999</v>
      </c>
      <c r="G34" s="6">
        <v>14040</v>
      </c>
      <c r="H34" s="4">
        <f t="shared" ca="1" si="4"/>
        <v>13899.6</v>
      </c>
      <c r="I34" s="4">
        <f t="shared" ca="1" si="5"/>
        <v>15272.712000000001</v>
      </c>
      <c r="J34" s="4">
        <f t="shared" ca="1" si="6"/>
        <v>14017.536</v>
      </c>
      <c r="K34" s="4">
        <f t="shared" ca="1" si="7"/>
        <v>13725.503999999999</v>
      </c>
      <c r="L34">
        <f t="shared" si="8"/>
        <v>15.390847578347579</v>
      </c>
      <c r="M34">
        <f t="shared" ca="1" si="9"/>
        <v>15.255295116406227</v>
      </c>
      <c r="N34">
        <f t="shared" ca="1" si="10"/>
        <v>13.50071290547481</v>
      </c>
      <c r="O34">
        <f t="shared" ca="1" si="11"/>
        <v>14.302799008327854</v>
      </c>
      <c r="P34">
        <f t="shared" ca="1" si="12"/>
        <v>14.119153657308322</v>
      </c>
    </row>
    <row r="35" spans="1:16">
      <c r="A35" t="s">
        <v>30</v>
      </c>
      <c r="B35" s="5">
        <v>348.88249999999999</v>
      </c>
      <c r="C35" s="5">
        <v>346.38249999999999</v>
      </c>
      <c r="D35" s="5">
        <v>337.77</v>
      </c>
      <c r="E35" s="5">
        <v>326.6825</v>
      </c>
      <c r="F35" s="5">
        <v>318.57499999999999</v>
      </c>
      <c r="G35" s="6">
        <v>14940</v>
      </c>
      <c r="H35" s="4">
        <f t="shared" ca="1" si="4"/>
        <v>14641.199999999999</v>
      </c>
      <c r="I35" s="4">
        <f t="shared" ca="1" si="5"/>
        <v>13323.492</v>
      </c>
      <c r="J35" s="4">
        <f t="shared" ca="1" si="6"/>
        <v>13195.008</v>
      </c>
      <c r="K35" s="4">
        <f t="shared" ca="1" si="7"/>
        <v>12358.368</v>
      </c>
      <c r="L35">
        <f t="shared" si="8"/>
        <v>23.352242302543509</v>
      </c>
      <c r="M35">
        <f t="shared" ca="1" si="9"/>
        <v>23.658067644728575</v>
      </c>
      <c r="N35">
        <f t="shared" ca="1" si="10"/>
        <v>25.351461914038751</v>
      </c>
      <c r="O35">
        <f t="shared" ca="1" si="11"/>
        <v>24.758037281978154</v>
      </c>
      <c r="P35">
        <f t="shared" ca="1" si="12"/>
        <v>25.778080083065984</v>
      </c>
    </row>
    <row r="36" spans="1:16">
      <c r="A36" t="s">
        <v>31</v>
      </c>
      <c r="B36" s="5">
        <v>233.16749999999999</v>
      </c>
      <c r="C36" s="5">
        <v>228.935</v>
      </c>
      <c r="D36" s="5">
        <v>217.75749999999999</v>
      </c>
      <c r="E36" s="5">
        <v>204.92</v>
      </c>
      <c r="F36" s="5">
        <v>198.63499999999999</v>
      </c>
      <c r="G36" s="6">
        <v>10620</v>
      </c>
      <c r="H36" s="4">
        <f t="shared" ca="1" si="4"/>
        <v>9876.6</v>
      </c>
      <c r="I36" s="4">
        <f t="shared" ca="1" si="5"/>
        <v>9054.6119999999992</v>
      </c>
      <c r="J36" s="4">
        <f t="shared" ca="1" si="6"/>
        <v>10093.248</v>
      </c>
      <c r="K36" s="4">
        <f t="shared" ca="1" si="7"/>
        <v>8784.8639999999996</v>
      </c>
      <c r="L36">
        <f t="shared" si="8"/>
        <v>21.95550847457627</v>
      </c>
      <c r="M36">
        <f t="shared" ca="1" si="9"/>
        <v>23.179535467671059</v>
      </c>
      <c r="N36">
        <f t="shared" ca="1" si="10"/>
        <v>24.049346344161407</v>
      </c>
      <c r="O36">
        <f t="shared" ca="1" si="11"/>
        <v>20.302681555035605</v>
      </c>
      <c r="P36">
        <f t="shared" ca="1" si="12"/>
        <v>22.611050097076063</v>
      </c>
    </row>
    <row r="37" spans="1:16">
      <c r="A37" t="s">
        <v>32</v>
      </c>
      <c r="B37" s="5">
        <v>361.32499999999999</v>
      </c>
      <c r="C37" s="5">
        <v>356.34750000000003</v>
      </c>
      <c r="D37" s="5">
        <v>337.625</v>
      </c>
      <c r="E37" s="5">
        <v>325.78750000000002</v>
      </c>
      <c r="F37" s="5">
        <v>311.33</v>
      </c>
      <c r="G37" s="6">
        <v>15930</v>
      </c>
      <c r="H37" s="4">
        <f t="shared" ca="1" si="4"/>
        <v>17523</v>
      </c>
      <c r="I37" s="4">
        <f t="shared" ca="1" si="5"/>
        <v>15455.286</v>
      </c>
      <c r="J37" s="4">
        <f t="shared" ca="1" si="6"/>
        <v>13610.592000000001</v>
      </c>
      <c r="K37" s="4">
        <f t="shared" ca="1" si="7"/>
        <v>14974.199999999999</v>
      </c>
      <c r="L37">
        <f t="shared" si="8"/>
        <v>22.682046453232893</v>
      </c>
      <c r="M37">
        <f t="shared" ca="1" si="9"/>
        <v>20.33598698852936</v>
      </c>
      <c r="N37">
        <f t="shared" ca="1" si="10"/>
        <v>21.845276755150309</v>
      </c>
      <c r="O37">
        <f t="shared" ca="1" si="11"/>
        <v>23.936321065240953</v>
      </c>
      <c r="P37">
        <f t="shared" ca="1" si="12"/>
        <v>20.791094015039203</v>
      </c>
    </row>
    <row r="38" spans="1:16">
      <c r="A38" t="s">
        <v>33</v>
      </c>
      <c r="B38" s="5">
        <v>185.42500000000001</v>
      </c>
      <c r="C38" s="5">
        <v>181.77250000000001</v>
      </c>
      <c r="D38" s="5">
        <v>173.2825</v>
      </c>
      <c r="E38" s="5">
        <v>166.5925</v>
      </c>
      <c r="F38" s="5">
        <v>159.7525</v>
      </c>
      <c r="G38" s="6">
        <v>11340</v>
      </c>
      <c r="H38" s="4">
        <f t="shared" ca="1" si="4"/>
        <v>10206</v>
      </c>
      <c r="I38" s="4">
        <f t="shared" ca="1" si="5"/>
        <v>12224.520000000002</v>
      </c>
      <c r="J38" s="4">
        <f t="shared" ca="1" si="6"/>
        <v>11212.992</v>
      </c>
      <c r="K38" s="4">
        <f t="shared" ca="1" si="7"/>
        <v>10979.388000000001</v>
      </c>
      <c r="L38">
        <f t="shared" si="8"/>
        <v>16.351410934744269</v>
      </c>
      <c r="M38">
        <f t="shared" ca="1" si="9"/>
        <v>17.810356652949245</v>
      </c>
      <c r="N38">
        <f t="shared" ca="1" si="10"/>
        <v>14.174994192000993</v>
      </c>
      <c r="O38">
        <f t="shared" ca="1" si="11"/>
        <v>14.857096125637117</v>
      </c>
      <c r="P38">
        <f t="shared" ca="1" si="12"/>
        <v>14.550219010385641</v>
      </c>
    </row>
    <row r="39" spans="1:16">
      <c r="A39" t="s">
        <v>34</v>
      </c>
      <c r="B39" s="5">
        <v>175.9325</v>
      </c>
      <c r="C39" s="5">
        <v>171.52250000000001</v>
      </c>
      <c r="D39" s="5">
        <v>165.57749999999999</v>
      </c>
      <c r="E39" s="5">
        <v>159.7825</v>
      </c>
      <c r="F39" s="5">
        <v>159.31</v>
      </c>
      <c r="G39" s="6">
        <v>9240</v>
      </c>
      <c r="H39" s="4">
        <f t="shared" ca="1" si="4"/>
        <v>8223.6</v>
      </c>
      <c r="I39" s="4">
        <f t="shared" ca="1" si="5"/>
        <v>9870.1679999999997</v>
      </c>
      <c r="J39" s="4">
        <f t="shared" ca="1" si="6"/>
        <v>7805.9519999999993</v>
      </c>
      <c r="K39" s="4">
        <f t="shared" ca="1" si="7"/>
        <v>7730.1840000000002</v>
      </c>
      <c r="L39">
        <f t="shared" si="8"/>
        <v>19.040313852813853</v>
      </c>
      <c r="M39">
        <f t="shared" ca="1" si="9"/>
        <v>20.85734957925969</v>
      </c>
      <c r="N39">
        <f t="shared" ca="1" si="10"/>
        <v>16.775550324979271</v>
      </c>
      <c r="O39">
        <f t="shared" ca="1" si="11"/>
        <v>20.469316234586124</v>
      </c>
      <c r="P39">
        <f t="shared" ca="1" si="12"/>
        <v>20.608823800313161</v>
      </c>
    </row>
    <row r="40" spans="1:16">
      <c r="A40" t="s">
        <v>35</v>
      </c>
      <c r="B40" s="5">
        <v>200.68</v>
      </c>
      <c r="C40" s="5">
        <v>200.55250000000001</v>
      </c>
      <c r="D40" s="5">
        <v>196.1275</v>
      </c>
      <c r="E40" s="5">
        <v>185.78</v>
      </c>
      <c r="F40" s="5">
        <v>178.61750000000001</v>
      </c>
      <c r="G40" s="6">
        <v>7470</v>
      </c>
      <c r="H40" s="4">
        <f t="shared" ca="1" si="4"/>
        <v>7619.4000000000005</v>
      </c>
      <c r="I40" s="4">
        <f t="shared" ca="1" si="5"/>
        <v>7320.5999999999995</v>
      </c>
      <c r="J40" s="4">
        <f t="shared" ca="1" si="6"/>
        <v>7816.6080000000002</v>
      </c>
      <c r="K40" s="4">
        <f t="shared" ca="1" si="7"/>
        <v>5968.53</v>
      </c>
      <c r="L40">
        <f t="shared" si="8"/>
        <v>26.86479250334672</v>
      </c>
      <c r="M40">
        <f t="shared" ca="1" si="9"/>
        <v>26.321298264955242</v>
      </c>
      <c r="N40">
        <f t="shared" ca="1" si="10"/>
        <v>26.791178318717048</v>
      </c>
      <c r="O40">
        <f t="shared" ca="1" si="11"/>
        <v>23.767342560865274</v>
      </c>
      <c r="P40">
        <f t="shared" ca="1" si="12"/>
        <v>29.926548078002458</v>
      </c>
    </row>
    <row r="41" spans="1:16">
      <c r="A41" t="s">
        <v>36</v>
      </c>
      <c r="B41" s="5">
        <v>227.23750000000001</v>
      </c>
      <c r="C41" s="5">
        <v>229.50749999999999</v>
      </c>
      <c r="D41" s="5">
        <v>224.62</v>
      </c>
      <c r="E41" s="5">
        <v>213.69499999999999</v>
      </c>
      <c r="F41" s="5">
        <v>206.60749999999999</v>
      </c>
      <c r="G41" s="6">
        <v>7680</v>
      </c>
      <c r="H41" s="4">
        <f t="shared" ca="1" si="4"/>
        <v>7987.2000000000007</v>
      </c>
      <c r="I41" s="4">
        <f t="shared" ca="1" si="5"/>
        <v>6623.232</v>
      </c>
      <c r="J41" s="4">
        <f t="shared" ca="1" si="6"/>
        <v>8257.5360000000001</v>
      </c>
      <c r="K41" s="4">
        <f t="shared" ca="1" si="7"/>
        <v>7074.8159999999989</v>
      </c>
      <c r="L41">
        <f t="shared" si="8"/>
        <v>29.588216145833332</v>
      </c>
      <c r="M41">
        <f t="shared" ca="1" si="9"/>
        <v>28.73441256009615</v>
      </c>
      <c r="N41">
        <f t="shared" ca="1" si="10"/>
        <v>33.913956207482997</v>
      </c>
      <c r="O41">
        <f t="shared" ca="1" si="11"/>
        <v>25.878785148499503</v>
      </c>
      <c r="P41">
        <f t="shared" ca="1" si="12"/>
        <v>29.203232988674198</v>
      </c>
    </row>
    <row r="42" spans="1:16">
      <c r="A42" t="s">
        <v>37</v>
      </c>
      <c r="B42" s="5">
        <v>247.5</v>
      </c>
      <c r="C42" s="5">
        <v>247.57499999999999</v>
      </c>
      <c r="D42" s="5">
        <v>240.60249999999999</v>
      </c>
      <c r="E42" s="5">
        <v>222.25749999999999</v>
      </c>
      <c r="F42" s="5">
        <v>207.95</v>
      </c>
      <c r="G42" s="6">
        <v>15300</v>
      </c>
      <c r="H42" s="4">
        <f t="shared" ca="1" si="4"/>
        <v>16218</v>
      </c>
      <c r="I42" s="4">
        <f t="shared" ca="1" si="5"/>
        <v>14244.300000000001</v>
      </c>
      <c r="J42" s="4">
        <f t="shared" ca="1" si="6"/>
        <v>13512.96</v>
      </c>
      <c r="K42" s="4">
        <f t="shared" ca="1" si="7"/>
        <v>12799.98</v>
      </c>
      <c r="L42">
        <f t="shared" si="8"/>
        <v>16.176470588235293</v>
      </c>
      <c r="M42">
        <f t="shared" ca="1" si="9"/>
        <v>15.265445800961894</v>
      </c>
      <c r="N42">
        <f t="shared" ca="1" si="10"/>
        <v>16.891142421881032</v>
      </c>
      <c r="O42">
        <f t="shared" ca="1" si="11"/>
        <v>16.447728698967509</v>
      </c>
      <c r="P42">
        <f t="shared" ca="1" si="12"/>
        <v>16.246119134561148</v>
      </c>
    </row>
    <row r="43" spans="1:16">
      <c r="A43" t="s">
        <v>38</v>
      </c>
      <c r="B43" s="5">
        <v>248.08250000000001</v>
      </c>
      <c r="C43" s="5">
        <v>249.16</v>
      </c>
      <c r="D43" s="5">
        <v>241.55500000000001</v>
      </c>
      <c r="E43" s="5">
        <v>228.99</v>
      </c>
      <c r="F43" s="5">
        <v>220.2825</v>
      </c>
      <c r="G43" s="6">
        <v>9000</v>
      </c>
      <c r="H43" s="4">
        <f t="shared" ca="1" si="4"/>
        <v>9450</v>
      </c>
      <c r="I43" s="4">
        <f t="shared" ca="1" si="5"/>
        <v>9437.4</v>
      </c>
      <c r="J43" s="4">
        <f t="shared" ca="1" si="6"/>
        <v>8035.2</v>
      </c>
      <c r="K43" s="4">
        <f t="shared" ca="1" si="7"/>
        <v>7529.4</v>
      </c>
      <c r="L43">
        <f t="shared" si="8"/>
        <v>27.564722222222223</v>
      </c>
      <c r="M43">
        <f t="shared" ca="1" si="9"/>
        <v>26.366137566137567</v>
      </c>
      <c r="N43">
        <f t="shared" ca="1" si="10"/>
        <v>25.595502998707271</v>
      </c>
      <c r="O43">
        <f t="shared" ca="1" si="11"/>
        <v>28.498357228195939</v>
      </c>
      <c r="P43">
        <f t="shared" ca="1" si="12"/>
        <v>29.256315244242572</v>
      </c>
    </row>
    <row r="44" spans="1:16">
      <c r="A44" t="s">
        <v>39</v>
      </c>
      <c r="B44" s="5">
        <v>345.66</v>
      </c>
      <c r="C44" s="5">
        <v>337.20749999999998</v>
      </c>
      <c r="D44" s="5">
        <v>325.16000000000003</v>
      </c>
      <c r="E44" s="5">
        <v>307.72500000000002</v>
      </c>
      <c r="F44" s="5">
        <v>292.745</v>
      </c>
      <c r="G44" s="6">
        <v>14130</v>
      </c>
      <c r="H44" s="4">
        <f t="shared" ca="1" si="4"/>
        <v>15825.600000000002</v>
      </c>
      <c r="I44" s="4">
        <f t="shared" ca="1" si="5"/>
        <v>12462.66</v>
      </c>
      <c r="J44" s="4">
        <f t="shared" ca="1" si="6"/>
        <v>15192.576000000001</v>
      </c>
      <c r="K44" s="4">
        <f t="shared" ca="1" si="7"/>
        <v>12750.911999999998</v>
      </c>
      <c r="L44">
        <f t="shared" si="8"/>
        <v>24.462845010615712</v>
      </c>
      <c r="M44">
        <f t="shared" ca="1" si="9"/>
        <v>21.307722929936304</v>
      </c>
      <c r="N44">
        <f t="shared" ca="1" si="10"/>
        <v>26.090738253310288</v>
      </c>
      <c r="O44">
        <f t="shared" ca="1" si="11"/>
        <v>20.254958737741379</v>
      </c>
      <c r="P44">
        <f t="shared" ca="1" si="12"/>
        <v>22.958749930985331</v>
      </c>
    </row>
    <row r="45" spans="1:16">
      <c r="A45" t="s">
        <v>40</v>
      </c>
      <c r="B45" s="5">
        <v>278.72500000000002</v>
      </c>
      <c r="C45" s="5">
        <v>274.64249999999998</v>
      </c>
      <c r="D45" s="5">
        <v>256.30500000000001</v>
      </c>
      <c r="E45" s="5">
        <v>232.69</v>
      </c>
      <c r="F45" s="5">
        <v>217.64250000000001</v>
      </c>
      <c r="G45" s="6">
        <v>11430</v>
      </c>
      <c r="H45" s="4">
        <f t="shared" ca="1" si="4"/>
        <v>12001.5</v>
      </c>
      <c r="I45" s="4">
        <f t="shared" ca="1" si="5"/>
        <v>11761.47</v>
      </c>
      <c r="J45" s="4">
        <f t="shared" ca="1" si="6"/>
        <v>10753.343999999999</v>
      </c>
      <c r="K45" s="4">
        <f t="shared" ca="1" si="7"/>
        <v>10421.874</v>
      </c>
      <c r="L45">
        <f t="shared" si="8"/>
        <v>24.385389326334209</v>
      </c>
      <c r="M45">
        <f t="shared" ca="1" si="9"/>
        <v>22.884014498187728</v>
      </c>
      <c r="N45">
        <f t="shared" ca="1" si="10"/>
        <v>21.791918867284448</v>
      </c>
      <c r="O45">
        <f t="shared" ca="1" si="11"/>
        <v>21.638850203248406</v>
      </c>
      <c r="P45">
        <f t="shared" ca="1" si="12"/>
        <v>20.883240384598778</v>
      </c>
    </row>
    <row r="46" spans="1:16">
      <c r="A46" t="s">
        <v>41</v>
      </c>
      <c r="B46" s="5">
        <v>186.33250000000001</v>
      </c>
      <c r="C46" s="5">
        <v>180.44</v>
      </c>
      <c r="D46" s="5">
        <v>174.02250000000001</v>
      </c>
      <c r="E46" s="5">
        <v>163.07499999999999</v>
      </c>
      <c r="F46" s="5">
        <v>156.13</v>
      </c>
      <c r="G46" s="6">
        <v>9960</v>
      </c>
      <c r="H46" s="4">
        <f t="shared" ca="1" si="4"/>
        <v>8964</v>
      </c>
      <c r="I46" s="4">
        <f t="shared" ca="1" si="5"/>
        <v>8491.8960000000006</v>
      </c>
      <c r="J46" s="4">
        <f t="shared" ca="1" si="6"/>
        <v>8414.2079999999987</v>
      </c>
      <c r="K46" s="4">
        <f t="shared" ca="1" si="7"/>
        <v>9456.0239999999994</v>
      </c>
      <c r="L46">
        <f t="shared" si="8"/>
        <v>18.708082329317268</v>
      </c>
      <c r="M46">
        <f t="shared" ca="1" si="9"/>
        <v>20.129406514948684</v>
      </c>
      <c r="N46">
        <f t="shared" ca="1" si="10"/>
        <v>20.492773345316522</v>
      </c>
      <c r="O46">
        <f t="shared" ca="1" si="11"/>
        <v>19.380909052878181</v>
      </c>
      <c r="P46">
        <f t="shared" ca="1" si="12"/>
        <v>16.511167907357258</v>
      </c>
    </row>
    <row r="47" spans="1:16">
      <c r="A47" t="s">
        <v>42</v>
      </c>
      <c r="B47" s="5">
        <v>215.8475</v>
      </c>
      <c r="C47" s="5">
        <v>214.55</v>
      </c>
      <c r="D47" s="5">
        <v>205.82</v>
      </c>
      <c r="E47" s="5">
        <v>194.7</v>
      </c>
      <c r="F47" s="5">
        <v>188.4325</v>
      </c>
      <c r="G47" s="6">
        <v>11550</v>
      </c>
      <c r="H47" s="4">
        <f t="shared" ca="1" si="4"/>
        <v>11434.5</v>
      </c>
      <c r="I47" s="4">
        <f t="shared" ca="1" si="5"/>
        <v>10639.86</v>
      </c>
      <c r="J47" s="4">
        <f t="shared" ca="1" si="6"/>
        <v>12418.560000000001</v>
      </c>
      <c r="K47" s="4">
        <f t="shared" ca="1" si="7"/>
        <v>12051.27</v>
      </c>
      <c r="L47">
        <f t="shared" si="8"/>
        <v>18.688095238095237</v>
      </c>
      <c r="M47">
        <f t="shared" ca="1" si="9"/>
        <v>18.763391490664219</v>
      </c>
      <c r="N47">
        <f t="shared" ca="1" si="10"/>
        <v>19.344239491873012</v>
      </c>
      <c r="O47">
        <f t="shared" ca="1" si="11"/>
        <v>15.6781462585034</v>
      </c>
      <c r="P47">
        <f t="shared" ca="1" si="12"/>
        <v>15.635903933776273</v>
      </c>
    </row>
    <row r="48" spans="1:16">
      <c r="A48" t="s">
        <v>43</v>
      </c>
      <c r="B48" s="5">
        <v>285.96249999999998</v>
      </c>
      <c r="C48" s="5">
        <v>288.0625</v>
      </c>
      <c r="D48" s="5">
        <v>274.20499999999998</v>
      </c>
      <c r="E48" s="5">
        <v>252.22749999999999</v>
      </c>
      <c r="F48" s="5">
        <v>233.55500000000001</v>
      </c>
      <c r="G48" s="6">
        <v>10860</v>
      </c>
      <c r="H48" s="4">
        <f t="shared" ca="1" si="4"/>
        <v>12054.6</v>
      </c>
      <c r="I48" s="4">
        <f t="shared" ca="1" si="5"/>
        <v>11174.94</v>
      </c>
      <c r="J48" s="4">
        <f t="shared" ca="1" si="6"/>
        <v>10634.112000000001</v>
      </c>
      <c r="K48" s="4">
        <f t="shared" ca="1" si="7"/>
        <v>8881.3080000000009</v>
      </c>
      <c r="L48">
        <f t="shared" si="8"/>
        <v>26.331721915285453</v>
      </c>
      <c r="M48">
        <f t="shared" ca="1" si="9"/>
        <v>23.896479352280455</v>
      </c>
      <c r="N48">
        <f t="shared" ca="1" si="10"/>
        <v>24.537491923893999</v>
      </c>
      <c r="O48">
        <f t="shared" ca="1" si="11"/>
        <v>23.718717651271678</v>
      </c>
      <c r="P48">
        <f t="shared" ca="1" si="12"/>
        <v>26.297365207917569</v>
      </c>
    </row>
    <row r="49" spans="1:16">
      <c r="A49" t="s">
        <v>44</v>
      </c>
      <c r="B49" s="5">
        <v>238.535</v>
      </c>
      <c r="C49" s="5">
        <v>235.29750000000001</v>
      </c>
      <c r="D49" s="5">
        <v>222.77</v>
      </c>
      <c r="E49" s="5">
        <v>207.3475</v>
      </c>
      <c r="F49" s="5">
        <v>198.05</v>
      </c>
      <c r="G49" s="6">
        <v>16350</v>
      </c>
      <c r="H49" s="4">
        <f t="shared" ca="1" si="4"/>
        <v>16513.5</v>
      </c>
      <c r="I49" s="4">
        <f t="shared" ca="1" si="5"/>
        <v>13779.78</v>
      </c>
      <c r="J49" s="4">
        <f t="shared" ca="1" si="6"/>
        <v>15225.119999999999</v>
      </c>
      <c r="K49" s="4">
        <f t="shared" ca="1" si="7"/>
        <v>17520.660000000003</v>
      </c>
      <c r="L49">
        <f t="shared" si="8"/>
        <v>14.589296636085628</v>
      </c>
      <c r="M49">
        <f t="shared" ca="1" si="9"/>
        <v>14.248796439276955</v>
      </c>
      <c r="N49">
        <f t="shared" ca="1" si="10"/>
        <v>16.166440973658506</v>
      </c>
      <c r="O49">
        <f t="shared" ca="1" si="11"/>
        <v>13.618776075328142</v>
      </c>
      <c r="P49">
        <f t="shared" ca="1" si="12"/>
        <v>11.30379791628854</v>
      </c>
    </row>
    <row r="50" spans="1:16">
      <c r="A50" t="s">
        <v>45</v>
      </c>
      <c r="B50" s="5">
        <v>196.3425</v>
      </c>
      <c r="C50" s="5">
        <v>194.48249999999999</v>
      </c>
      <c r="D50" s="5">
        <v>190.63499999999999</v>
      </c>
      <c r="E50" s="5">
        <v>183.24</v>
      </c>
      <c r="F50" s="5">
        <v>175.11500000000001</v>
      </c>
      <c r="G50" s="6">
        <v>11700</v>
      </c>
      <c r="H50" s="4">
        <f t="shared" ca="1" si="4"/>
        <v>13338.000000000002</v>
      </c>
      <c r="I50" s="4">
        <f t="shared" ca="1" si="5"/>
        <v>10778.039999999999</v>
      </c>
      <c r="J50" s="4">
        <f t="shared" ca="1" si="6"/>
        <v>12692.160000000002</v>
      </c>
      <c r="K50" s="4">
        <f t="shared" ca="1" si="7"/>
        <v>9568.26</v>
      </c>
      <c r="L50">
        <f t="shared" si="8"/>
        <v>16.781410256410258</v>
      </c>
      <c r="M50">
        <f t="shared" ca="1" si="9"/>
        <v>14.581084120557803</v>
      </c>
      <c r="N50">
        <f t="shared" ca="1" si="10"/>
        <v>17.687353173675362</v>
      </c>
      <c r="O50">
        <f t="shared" ca="1" si="11"/>
        <v>14.437258906285454</v>
      </c>
      <c r="P50">
        <f t="shared" ca="1" si="12"/>
        <v>18.301655682433378</v>
      </c>
    </row>
    <row r="51" spans="1:16">
      <c r="A51" t="s">
        <v>46</v>
      </c>
      <c r="B51" s="5">
        <v>215.29499999999999</v>
      </c>
      <c r="C51" s="5">
        <v>213.9375</v>
      </c>
      <c r="D51" s="5">
        <v>205.35499999999999</v>
      </c>
      <c r="E51" s="5">
        <v>196.39750000000001</v>
      </c>
      <c r="F51" s="5">
        <v>189.11500000000001</v>
      </c>
      <c r="G51" s="6">
        <v>13350</v>
      </c>
      <c r="H51" s="4">
        <f t="shared" ca="1" si="4"/>
        <v>13617</v>
      </c>
      <c r="I51" s="4">
        <f t="shared" ca="1" si="5"/>
        <v>13213.83</v>
      </c>
      <c r="J51" s="4">
        <f t="shared" ca="1" si="6"/>
        <v>13328.64</v>
      </c>
      <c r="K51" s="4">
        <f t="shared" ca="1" si="7"/>
        <v>14180.37</v>
      </c>
      <c r="L51">
        <f t="shared" si="8"/>
        <v>16.126966292134831</v>
      </c>
      <c r="M51">
        <f t="shared" ca="1" si="9"/>
        <v>15.711059704780789</v>
      </c>
      <c r="N51">
        <f t="shared" ca="1" si="10"/>
        <v>15.540914329910404</v>
      </c>
      <c r="O51">
        <f t="shared" ca="1" si="11"/>
        <v>14.734999219725344</v>
      </c>
      <c r="P51">
        <f t="shared" ca="1" si="12"/>
        <v>13.336393902274764</v>
      </c>
    </row>
    <row r="52" spans="1:16">
      <c r="A52" t="s">
        <v>47</v>
      </c>
      <c r="B52" s="5">
        <v>266.70999999999998</v>
      </c>
      <c r="C52" s="5">
        <v>258.89749999999998</v>
      </c>
      <c r="D52" s="5">
        <v>248.72</v>
      </c>
      <c r="E52" s="5">
        <v>233.83750000000001</v>
      </c>
      <c r="F52" s="5">
        <v>222.54499999999999</v>
      </c>
      <c r="G52" s="6">
        <v>18630</v>
      </c>
      <c r="H52" s="4">
        <f t="shared" ca="1" si="4"/>
        <v>19002.599999999999</v>
      </c>
      <c r="I52" s="4">
        <f t="shared" ca="1" si="5"/>
        <v>20448.288</v>
      </c>
      <c r="J52" s="4">
        <f t="shared" ca="1" si="6"/>
        <v>15738.624000000002</v>
      </c>
      <c r="K52" s="4">
        <f t="shared" ca="1" si="7"/>
        <v>19613.664000000001</v>
      </c>
      <c r="L52">
        <f t="shared" si="8"/>
        <v>14.316156736446592</v>
      </c>
      <c r="M52">
        <f t="shared" ca="1" si="9"/>
        <v>13.624319829918011</v>
      </c>
      <c r="N52">
        <f t="shared" ca="1" si="10"/>
        <v>12.163365461206336</v>
      </c>
      <c r="O52">
        <f t="shared" ca="1" si="11"/>
        <v>14.857556797849671</v>
      </c>
      <c r="P52">
        <f t="shared" ca="1" si="12"/>
        <v>11.346426654397668</v>
      </c>
    </row>
    <row r="53" spans="1:16">
      <c r="A53" t="s">
        <v>48</v>
      </c>
      <c r="B53" s="5">
        <v>236.50749999999999</v>
      </c>
      <c r="C53" s="5">
        <v>234.69499999999999</v>
      </c>
      <c r="D53" s="5">
        <v>228.54</v>
      </c>
      <c r="E53" s="5">
        <v>224.48500000000001</v>
      </c>
      <c r="F53" s="5">
        <v>220.83500000000001</v>
      </c>
      <c r="G53" s="6">
        <v>8910</v>
      </c>
      <c r="H53" s="4">
        <f t="shared" ca="1" si="4"/>
        <v>9979.2000000000007</v>
      </c>
      <c r="I53" s="4">
        <f t="shared" ca="1" si="5"/>
        <v>7683.9840000000004</v>
      </c>
      <c r="J53" s="4">
        <f t="shared" ca="1" si="6"/>
        <v>8211.4560000000001</v>
      </c>
      <c r="K53" s="4">
        <f t="shared" ca="1" si="7"/>
        <v>8961.6779999999999</v>
      </c>
      <c r="L53">
        <f t="shared" si="8"/>
        <v>26.54405162738496</v>
      </c>
      <c r="M53">
        <f t="shared" ca="1" si="9"/>
        <v>23.518418310084975</v>
      </c>
      <c r="N53">
        <f t="shared" ca="1" si="10"/>
        <v>29.742383638487532</v>
      </c>
      <c r="O53">
        <f t="shared" ca="1" si="11"/>
        <v>27.338026289125825</v>
      </c>
      <c r="P53">
        <f t="shared" ca="1" si="12"/>
        <v>24.642148490494748</v>
      </c>
    </row>
    <row r="54" spans="1:16">
      <c r="A54" t="s">
        <v>49</v>
      </c>
      <c r="B54" s="5">
        <v>191.85499999999999</v>
      </c>
      <c r="C54" s="5">
        <v>189.05</v>
      </c>
      <c r="D54" s="5">
        <v>183.05</v>
      </c>
      <c r="E54" s="5">
        <v>175.36750000000001</v>
      </c>
      <c r="F54" s="5">
        <v>167.745</v>
      </c>
      <c r="G54" s="6">
        <v>9210</v>
      </c>
      <c r="H54" s="4">
        <f t="shared" ca="1" si="4"/>
        <v>8473.2000000000007</v>
      </c>
      <c r="I54" s="4">
        <f t="shared" ca="1" si="5"/>
        <v>7942.7039999999997</v>
      </c>
      <c r="J54" s="4">
        <f t="shared" ca="1" si="6"/>
        <v>8222.6880000000001</v>
      </c>
      <c r="K54" s="4">
        <f t="shared" ca="1" si="7"/>
        <v>7358.79</v>
      </c>
      <c r="L54">
        <f t="shared" si="8"/>
        <v>20.831161780673181</v>
      </c>
      <c r="M54">
        <f t="shared" ca="1" si="9"/>
        <v>22.311523391398762</v>
      </c>
      <c r="N54">
        <f t="shared" ca="1" si="10"/>
        <v>23.046307655428176</v>
      </c>
      <c r="O54">
        <f t="shared" ca="1" si="11"/>
        <v>21.327271568616005</v>
      </c>
      <c r="P54">
        <f t="shared" ca="1" si="12"/>
        <v>22.795187795819693</v>
      </c>
    </row>
    <row r="55" spans="1:16">
      <c r="A55" t="s">
        <v>50</v>
      </c>
      <c r="B55" s="5">
        <v>194.05500000000001</v>
      </c>
      <c r="C55" s="5">
        <v>191.45750000000001</v>
      </c>
      <c r="D55" s="5">
        <v>186.125</v>
      </c>
      <c r="E55" s="5">
        <v>178.54249999999999</v>
      </c>
      <c r="F55" s="5">
        <v>173.01249999999999</v>
      </c>
      <c r="G55" s="6">
        <v>9690</v>
      </c>
      <c r="H55" s="4">
        <f t="shared" ca="1" si="4"/>
        <v>10465.200000000001</v>
      </c>
      <c r="I55" s="4">
        <f t="shared" ca="1" si="5"/>
        <v>9306.2759999999998</v>
      </c>
      <c r="J55" s="4">
        <f t="shared" ca="1" si="6"/>
        <v>10604.736000000001</v>
      </c>
      <c r="K55" s="4">
        <f t="shared" ca="1" si="7"/>
        <v>8835.3419999999987</v>
      </c>
      <c r="L55">
        <f t="shared" si="8"/>
        <v>20.026315789473685</v>
      </c>
      <c r="M55">
        <f t="shared" ca="1" si="9"/>
        <v>18.294681420326413</v>
      </c>
      <c r="N55">
        <f t="shared" ca="1" si="10"/>
        <v>19.999944123728977</v>
      </c>
      <c r="O55">
        <f t="shared" ca="1" si="11"/>
        <v>16.836109828665229</v>
      </c>
      <c r="P55">
        <f t="shared" ca="1" si="12"/>
        <v>19.58186791184767</v>
      </c>
    </row>
    <row r="56" spans="1:16">
      <c r="A56" t="s">
        <v>51</v>
      </c>
      <c r="B56" s="5">
        <v>267.61750000000001</v>
      </c>
      <c r="C56" s="5">
        <v>264.85250000000002</v>
      </c>
      <c r="D56" s="5">
        <v>252.13</v>
      </c>
      <c r="E56" s="5">
        <v>236.255</v>
      </c>
      <c r="F56" s="5">
        <v>224.16499999999999</v>
      </c>
      <c r="G56" s="6">
        <v>12306</v>
      </c>
      <c r="H56" s="4">
        <f t="shared" ca="1" si="4"/>
        <v>12675.18</v>
      </c>
      <c r="I56" s="4">
        <f t="shared" ca="1" si="5"/>
        <v>10250.898000000001</v>
      </c>
      <c r="J56" s="4">
        <f t="shared" ca="1" si="6"/>
        <v>11695.6224</v>
      </c>
      <c r="K56" s="4">
        <f t="shared" ca="1" si="7"/>
        <v>11567.64</v>
      </c>
      <c r="L56">
        <f t="shared" si="8"/>
        <v>21.746912075410368</v>
      </c>
      <c r="M56">
        <f t="shared" ca="1" si="9"/>
        <v>20.895364010609711</v>
      </c>
      <c r="N56">
        <f t="shared" ca="1" si="10"/>
        <v>24.595893940218698</v>
      </c>
      <c r="O56">
        <f t="shared" ca="1" si="11"/>
        <v>20.200293060076906</v>
      </c>
      <c r="P56">
        <f t="shared" ca="1" si="12"/>
        <v>19.378628657185043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3E5A-38D5-441B-8D11-C1AFD08C5135}">
  <sheetPr>
    <pageSetUpPr fitToPage="1"/>
  </sheetPr>
  <dimension ref="A1:K87"/>
  <sheetViews>
    <sheetView topLeftCell="A19" workbookViewId="0">
      <selection activeCell="B31" sqref="B31:K53"/>
    </sheetView>
  </sheetViews>
  <sheetFormatPr defaultRowHeight="14.5"/>
  <cols>
    <col min="1" max="1" width="20.26953125" customWidth="1"/>
  </cols>
  <sheetData>
    <row r="1" spans="1:11" ht="101.5">
      <c r="A1" s="34" t="s">
        <v>216</v>
      </c>
      <c r="B1" s="2" t="s">
        <v>180</v>
      </c>
      <c r="C1" s="2" t="s">
        <v>180</v>
      </c>
      <c r="D1" s="2" t="s">
        <v>180</v>
      </c>
      <c r="E1" s="2" t="s">
        <v>180</v>
      </c>
      <c r="F1" s="2" t="s">
        <v>180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</row>
    <row r="2" spans="1:11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</row>
    <row r="3" spans="1:11">
      <c r="A3" t="s">
        <v>0</v>
      </c>
      <c r="B3">
        <f>RANK(MobileAverages!B5,MobileAverages!B$5:B$55)</f>
        <v>29</v>
      </c>
      <c r="C3">
        <f>RANK(MobileAverages!C5,MobileAverages!C$5:C$55)</f>
        <v>31</v>
      </c>
      <c r="D3">
        <f>RANK(MobileAverages!D5,MobileAverages!D$5:D$55)</f>
        <v>31</v>
      </c>
      <c r="E3">
        <f>RANK(MobileAverages!E5,MobileAverages!E$5:E$55)</f>
        <v>33</v>
      </c>
      <c r="F3">
        <f>RANK(MobileAverages!F5,MobileAverages!F$5:F$55)</f>
        <v>37</v>
      </c>
      <c r="G3">
        <f>RANK(MobileAverages!L5,MobileAverages!L$5:L$55)</f>
        <v>12</v>
      </c>
      <c r="H3">
        <f ca="1">RANK(MobileAverages!M5,MobileAverages!M$5:M$55)</f>
        <v>5</v>
      </c>
      <c r="I3">
        <f ca="1">RANK(MobileAverages!N5,MobileAverages!N$5:N$55)</f>
        <v>11</v>
      </c>
      <c r="J3">
        <f ca="1">RANK(MobileAverages!O5,MobileAverages!O$5:O$55)</f>
        <v>13</v>
      </c>
      <c r="K3">
        <f ca="1">RANK(MobileAverages!P5,MobileAverages!P$5:P$55)</f>
        <v>14</v>
      </c>
    </row>
    <row r="4" spans="1:11">
      <c r="A4" t="s">
        <v>1</v>
      </c>
      <c r="B4">
        <f>RANK(MobileAverages!B6,MobileAverages!B$5:B$55)</f>
        <v>21</v>
      </c>
      <c r="C4">
        <f>RANK(MobileAverages!C6,MobileAverages!C$5:C$55)</f>
        <v>23</v>
      </c>
      <c r="D4">
        <f>RANK(MobileAverages!D6,MobileAverages!D$5:D$55)</f>
        <v>23</v>
      </c>
      <c r="E4">
        <f>RANK(MobileAverages!E6,MobileAverages!E$5:E$55)</f>
        <v>20</v>
      </c>
      <c r="F4">
        <f>RANK(MobileAverages!F6,MobileAverages!F$5:F$55)</f>
        <v>15</v>
      </c>
      <c r="G4">
        <f>RANK(MobileAverages!L6,MobileAverages!L$5:L$55)</f>
        <v>29</v>
      </c>
      <c r="H4">
        <f ca="1">RANK(MobileAverages!M6,MobileAverages!M$5:M$55)</f>
        <v>17</v>
      </c>
      <c r="I4">
        <f ca="1">RANK(MobileAverages!N6,MobileAverages!N$5:N$55)</f>
        <v>26</v>
      </c>
      <c r="J4">
        <f ca="1">RANK(MobileAverages!O6,MobileAverages!O$5:O$55)</f>
        <v>20</v>
      </c>
      <c r="K4">
        <f ca="1">RANK(MobileAverages!P6,MobileAverages!P$5:P$55)</f>
        <v>33</v>
      </c>
    </row>
    <row r="5" spans="1:11">
      <c r="A5" t="s">
        <v>2</v>
      </c>
      <c r="B5">
        <f>RANK(MobileAverages!B7,MobileAverages!B$5:B$55)</f>
        <v>18</v>
      </c>
      <c r="C5">
        <f>RANK(MobileAverages!C7,MobileAverages!C$5:C$55)</f>
        <v>17</v>
      </c>
      <c r="D5">
        <f>RANK(MobileAverages!D7,MobileAverages!D$5:D$55)</f>
        <v>17</v>
      </c>
      <c r="E5">
        <f>RANK(MobileAverages!E7,MobileAverages!E$5:E$55)</f>
        <v>18</v>
      </c>
      <c r="F5">
        <f>RANK(MobileAverages!F7,MobileAverages!F$5:F$55)</f>
        <v>19</v>
      </c>
      <c r="G5">
        <f>RANK(MobileAverages!L7,MobileAverages!L$5:L$55)</f>
        <v>33</v>
      </c>
      <c r="H5">
        <f ca="1">RANK(MobileAverages!M7,MobileAverages!M$5:M$55)</f>
        <v>33</v>
      </c>
      <c r="I5">
        <f ca="1">RANK(MobileAverages!N7,MobileAverages!N$5:N$55)</f>
        <v>36</v>
      </c>
      <c r="J5">
        <f ca="1">RANK(MobileAverages!O7,MobileAverages!O$5:O$55)</f>
        <v>25</v>
      </c>
      <c r="K5">
        <f ca="1">RANK(MobileAverages!P7,MobileAverages!P$5:P$55)</f>
        <v>38</v>
      </c>
    </row>
    <row r="6" spans="1:11">
      <c r="A6" t="s">
        <v>3</v>
      </c>
      <c r="B6">
        <f>RANK(MobileAverages!B8,MobileAverages!B$5:B$55)</f>
        <v>32</v>
      </c>
      <c r="C6">
        <f>RANK(MobileAverages!C8,MobileAverages!C$5:C$55)</f>
        <v>32</v>
      </c>
      <c r="D6">
        <f>RANK(MobileAverages!D8,MobileAverages!D$5:D$55)</f>
        <v>32</v>
      </c>
      <c r="E6">
        <f>RANK(MobileAverages!E8,MobileAverages!E$5:E$55)</f>
        <v>35</v>
      </c>
      <c r="F6">
        <f>RANK(MobileAverages!F8,MobileAverages!F$5:F$55)</f>
        <v>36</v>
      </c>
      <c r="G6">
        <f>RANK(MobileAverages!L8,MobileAverages!L$5:L$55)</f>
        <v>8</v>
      </c>
      <c r="H6">
        <f ca="1">RANK(MobileAverages!M8,MobileAverages!M$5:M$55)</f>
        <v>11</v>
      </c>
      <c r="I6">
        <f ca="1">RANK(MobileAverages!N8,MobileAverages!N$5:N$55)</f>
        <v>5</v>
      </c>
      <c r="J6">
        <f ca="1">RANK(MobileAverages!O8,MobileAverages!O$5:O$55)</f>
        <v>18</v>
      </c>
      <c r="K6">
        <f ca="1">RANK(MobileAverages!P8,MobileAverages!P$5:P$55)</f>
        <v>22</v>
      </c>
    </row>
    <row r="7" spans="1:11">
      <c r="A7" t="s">
        <v>4</v>
      </c>
      <c r="B7">
        <f>RANK(MobileAverages!B9,MobileAverages!B$5:B$55)</f>
        <v>19</v>
      </c>
      <c r="C7">
        <f>RANK(MobileAverages!C9,MobileAverages!C$5:C$55)</f>
        <v>19</v>
      </c>
      <c r="D7">
        <f>RANK(MobileAverages!D9,MobileAverages!D$5:D$55)</f>
        <v>20</v>
      </c>
      <c r="E7">
        <f>RANK(MobileAverages!E9,MobileAverages!E$5:E$55)</f>
        <v>21</v>
      </c>
      <c r="F7">
        <f>RANK(MobileAverages!F9,MobileAverages!F$5:F$55)</f>
        <v>22</v>
      </c>
      <c r="G7">
        <f>RANK(MobileAverages!L9,MobileAverages!L$5:L$55)</f>
        <v>50</v>
      </c>
      <c r="H7">
        <f ca="1">RANK(MobileAverages!M9,MobileAverages!M$5:M$55)</f>
        <v>50</v>
      </c>
      <c r="I7">
        <f ca="1">RANK(MobileAverages!N9,MobileAverages!N$5:N$55)</f>
        <v>50</v>
      </c>
      <c r="J7">
        <f ca="1">RANK(MobileAverages!O9,MobileAverages!O$5:O$55)</f>
        <v>50</v>
      </c>
      <c r="K7">
        <f ca="1">RANK(MobileAverages!P9,MobileAverages!P$5:P$55)</f>
        <v>51</v>
      </c>
    </row>
    <row r="8" spans="1:11">
      <c r="A8" t="s">
        <v>5</v>
      </c>
      <c r="B8">
        <f>RANK(MobileAverages!B10,MobileAverages!B$5:B$55)</f>
        <v>14</v>
      </c>
      <c r="C8">
        <f>RANK(MobileAverages!C10,MobileAverages!C$5:C$55)</f>
        <v>15</v>
      </c>
      <c r="D8">
        <f>RANK(MobileAverages!D10,MobileAverages!D$5:D$55)</f>
        <v>15</v>
      </c>
      <c r="E8">
        <f>RANK(MobileAverages!E10,MobileAverages!E$5:E$55)</f>
        <v>15</v>
      </c>
      <c r="F8">
        <f>RANK(MobileAverages!F10,MobileAverages!F$5:F$55)</f>
        <v>21</v>
      </c>
      <c r="G8">
        <f>RANK(MobileAverages!L10,MobileAverages!L$5:L$55)</f>
        <v>38</v>
      </c>
      <c r="H8">
        <f ca="1">RANK(MobileAverages!M10,MobileAverages!M$5:M$55)</f>
        <v>44</v>
      </c>
      <c r="I8">
        <f ca="1">RANK(MobileAverages!N10,MobileAverages!N$5:N$55)</f>
        <v>42</v>
      </c>
      <c r="J8">
        <f ca="1">RANK(MobileAverages!O10,MobileAverages!O$5:O$55)</f>
        <v>38</v>
      </c>
      <c r="K8">
        <f ca="1">RANK(MobileAverages!P10,MobileAverages!P$5:P$55)</f>
        <v>44</v>
      </c>
    </row>
    <row r="9" spans="1:11">
      <c r="A9" t="s">
        <v>6</v>
      </c>
      <c r="B9">
        <f>RANK(MobileAverages!B11,MobileAverages!B$5:B$55)</f>
        <v>11</v>
      </c>
      <c r="C9">
        <f>RANK(MobileAverages!C11,MobileAverages!C$5:C$55)</f>
        <v>11</v>
      </c>
      <c r="D9">
        <f>RANK(MobileAverages!D11,MobileAverages!D$5:D$55)</f>
        <v>9</v>
      </c>
      <c r="E9">
        <f>RANK(MobileAverages!E11,MobileAverages!E$5:E$55)</f>
        <v>9</v>
      </c>
      <c r="F9">
        <f>RANK(MobileAverages!F11,MobileAverages!F$5:F$55)</f>
        <v>9</v>
      </c>
      <c r="G9">
        <f>RANK(MobileAverages!L11,MobileAverages!L$5:L$55)</f>
        <v>23</v>
      </c>
      <c r="H9">
        <f ca="1">RANK(MobileAverages!M11,MobileAverages!M$5:M$55)</f>
        <v>18</v>
      </c>
      <c r="I9">
        <f ca="1">RANK(MobileAverages!N11,MobileAverages!N$5:N$55)</f>
        <v>29</v>
      </c>
      <c r="J9">
        <f ca="1">RANK(MobileAverages!O11,MobileAverages!O$5:O$55)</f>
        <v>26</v>
      </c>
      <c r="K9">
        <f ca="1">RANK(MobileAverages!P11,MobileAverages!P$5:P$55)</f>
        <v>19</v>
      </c>
    </row>
    <row r="10" spans="1:11">
      <c r="A10" t="s">
        <v>7</v>
      </c>
      <c r="B10">
        <f>RANK(MobileAverages!B12,MobileAverages!B$5:B$55)</f>
        <v>9</v>
      </c>
      <c r="C10">
        <f>RANK(MobileAverages!C12,MobileAverages!C$5:C$55)</f>
        <v>8</v>
      </c>
      <c r="D10">
        <f>RANK(MobileAverages!D12,MobileAverages!D$5:D$55)</f>
        <v>8</v>
      </c>
      <c r="E10">
        <f>RANK(MobileAverages!E12,MobileAverages!E$5:E$55)</f>
        <v>8</v>
      </c>
      <c r="F10">
        <f>RANK(MobileAverages!F12,MobileAverages!F$5:F$55)</f>
        <v>8</v>
      </c>
      <c r="G10">
        <f>RANK(MobileAverages!L12,MobileAverages!L$5:L$55)</f>
        <v>3</v>
      </c>
      <c r="H10">
        <f ca="1">RANK(MobileAverages!M12,MobileAverages!M$5:M$55)</f>
        <v>3</v>
      </c>
      <c r="I10">
        <f ca="1">RANK(MobileAverages!N12,MobileAverages!N$5:N$55)</f>
        <v>8</v>
      </c>
      <c r="J10">
        <f ca="1">RANK(MobileAverages!O12,MobileAverages!O$5:O$55)</f>
        <v>3</v>
      </c>
      <c r="K10">
        <f ca="1">RANK(MobileAverages!P12,MobileAverages!P$5:P$55)</f>
        <v>5</v>
      </c>
    </row>
    <row r="11" spans="1:11">
      <c r="A11" t="s">
        <v>8</v>
      </c>
      <c r="B11">
        <f>RANK(MobileAverages!B13,MobileAverages!B$5:B$55)</f>
        <v>4</v>
      </c>
      <c r="C11">
        <f>RANK(MobileAverages!C13,MobileAverages!C$5:C$55)</f>
        <v>3</v>
      </c>
      <c r="D11">
        <f>RANK(MobileAverages!D13,MobileAverages!D$5:D$55)</f>
        <v>6</v>
      </c>
      <c r="E11">
        <f>RANK(MobileAverages!E13,MobileAverages!E$5:E$55)</f>
        <v>6</v>
      </c>
      <c r="F11">
        <f>RANK(MobileAverages!F13,MobileAverages!F$5:F$55)</f>
        <v>5</v>
      </c>
      <c r="G11">
        <f>RANK(MobileAverages!L13,MobileAverages!L$5:L$55)</f>
        <v>34</v>
      </c>
      <c r="H11">
        <f ca="1">RANK(MobileAverages!M13,MobileAverages!M$5:M$55)</f>
        <v>37</v>
      </c>
      <c r="I11">
        <f ca="1">RANK(MobileAverages!N13,MobileAverages!N$5:N$55)</f>
        <v>37</v>
      </c>
      <c r="J11">
        <f ca="1">RANK(MobileAverages!O13,MobileAverages!O$5:O$55)</f>
        <v>32</v>
      </c>
      <c r="K11">
        <f ca="1">RANK(MobileAverages!P13,MobileAverages!P$5:P$55)</f>
        <v>31</v>
      </c>
    </row>
    <row r="12" spans="1:11">
      <c r="A12" t="s">
        <v>9</v>
      </c>
      <c r="B12">
        <f>RANK(MobileAverages!B14,MobileAverages!B$5:B$55)</f>
        <v>5</v>
      </c>
      <c r="C12">
        <f>RANK(MobileAverages!C14,MobileAverages!C$5:C$55)</f>
        <v>4</v>
      </c>
      <c r="D12">
        <f>RANK(MobileAverages!D14,MobileAverages!D$5:D$55)</f>
        <v>3</v>
      </c>
      <c r="E12">
        <f>RANK(MobileAverages!E14,MobileAverages!E$5:E$55)</f>
        <v>5</v>
      </c>
      <c r="F12">
        <f>RANK(MobileAverages!F14,MobileAverages!F$5:F$55)</f>
        <v>6</v>
      </c>
      <c r="G12">
        <f>RANK(MobileAverages!L14,MobileAverages!L$5:L$55)</f>
        <v>9</v>
      </c>
      <c r="H12">
        <f ca="1">RANK(MobileAverages!M14,MobileAverages!M$5:M$55)</f>
        <v>7</v>
      </c>
      <c r="I12">
        <f ca="1">RANK(MobileAverages!N14,MobileAverages!N$5:N$55)</f>
        <v>4</v>
      </c>
      <c r="J12">
        <f ca="1">RANK(MobileAverages!O14,MobileAverages!O$5:O$55)</f>
        <v>12</v>
      </c>
      <c r="K12">
        <f ca="1">RANK(MobileAverages!P14,MobileAverages!P$5:P$55)</f>
        <v>9</v>
      </c>
    </row>
    <row r="13" spans="1:11">
      <c r="A13" t="s">
        <v>10</v>
      </c>
      <c r="B13">
        <f>RANK(MobileAverages!B15,MobileAverages!B$5:B$55)</f>
        <v>10</v>
      </c>
      <c r="C13">
        <f>RANK(MobileAverages!C15,MobileAverages!C$5:C$55)</f>
        <v>10</v>
      </c>
      <c r="D13">
        <f>RANK(MobileAverages!D15,MobileAverages!D$5:D$55)</f>
        <v>13</v>
      </c>
      <c r="E13">
        <f>RANK(MobileAverages!E15,MobileAverages!E$5:E$55)</f>
        <v>14</v>
      </c>
      <c r="F13">
        <f>RANK(MobileAverages!F15,MobileAverages!F$5:F$55)</f>
        <v>14</v>
      </c>
      <c r="G13">
        <f>RANK(MobileAverages!L15,MobileAverages!L$5:L$55)</f>
        <v>10</v>
      </c>
      <c r="H13">
        <f ca="1">RANK(MobileAverages!M15,MobileAverages!M$5:M$55)</f>
        <v>6</v>
      </c>
      <c r="I13">
        <f ca="1">RANK(MobileAverages!N15,MobileAverages!N$5:N$55)</f>
        <v>21</v>
      </c>
      <c r="J13">
        <f ca="1">RANK(MobileAverages!O15,MobileAverages!O$5:O$55)</f>
        <v>23</v>
      </c>
      <c r="K13">
        <f ca="1">RANK(MobileAverages!P15,MobileAverages!P$5:P$55)</f>
        <v>26</v>
      </c>
    </row>
    <row r="14" spans="1:11">
      <c r="A14" t="s">
        <v>11</v>
      </c>
      <c r="B14">
        <f>RANK(MobileAverages!B16,MobileAverages!B$5:B$55)</f>
        <v>37</v>
      </c>
      <c r="C14">
        <f>RANK(MobileAverages!C16,MobileAverages!C$5:C$55)</f>
        <v>37</v>
      </c>
      <c r="D14">
        <f>RANK(MobileAverages!D16,MobileAverages!D$5:D$55)</f>
        <v>37</v>
      </c>
      <c r="E14">
        <f>RANK(MobileAverages!E16,MobileAverages!E$5:E$55)</f>
        <v>36</v>
      </c>
      <c r="F14">
        <f>RANK(MobileAverages!F16,MobileAverages!F$5:F$55)</f>
        <v>32</v>
      </c>
      <c r="G14">
        <f>RANK(MobileAverages!L16,MobileAverages!L$5:L$55)</f>
        <v>51</v>
      </c>
      <c r="H14">
        <f ca="1">RANK(MobileAverages!M16,MobileAverages!M$5:M$55)</f>
        <v>51</v>
      </c>
      <c r="I14">
        <f ca="1">RANK(MobileAverages!N16,MobileAverages!N$5:N$55)</f>
        <v>51</v>
      </c>
      <c r="J14">
        <f ca="1">RANK(MobileAverages!O16,MobileAverages!O$5:O$55)</f>
        <v>51</v>
      </c>
      <c r="K14">
        <f ca="1">RANK(MobileAverages!P16,MobileAverages!P$5:P$55)</f>
        <v>49</v>
      </c>
    </row>
    <row r="15" spans="1:11">
      <c r="A15" t="s">
        <v>12</v>
      </c>
      <c r="B15">
        <f>RANK(MobileAverages!B17,MobileAverages!B$5:B$55)</f>
        <v>48</v>
      </c>
      <c r="C15">
        <f>RANK(MobileAverages!C17,MobileAverages!C$5:C$55)</f>
        <v>47</v>
      </c>
      <c r="D15">
        <f>RANK(MobileAverages!D17,MobileAverages!D$5:D$55)</f>
        <v>48</v>
      </c>
      <c r="E15">
        <f>RANK(MobileAverages!E17,MobileAverages!E$5:E$55)</f>
        <v>51</v>
      </c>
      <c r="F15">
        <f>RANK(MobileAverages!F17,MobileAverages!F$5:F$55)</f>
        <v>51</v>
      </c>
      <c r="G15">
        <f>RANK(MobileAverages!L17,MobileAverages!L$5:L$55)</f>
        <v>48</v>
      </c>
      <c r="H15">
        <f ca="1">RANK(MobileAverages!M17,MobileAverages!M$5:M$55)</f>
        <v>48</v>
      </c>
      <c r="I15">
        <f ca="1">RANK(MobileAverages!N17,MobileAverages!N$5:N$55)</f>
        <v>47</v>
      </c>
      <c r="J15">
        <f ca="1">RANK(MobileAverages!O17,MobileAverages!O$5:O$55)</f>
        <v>47</v>
      </c>
      <c r="K15">
        <f ca="1">RANK(MobileAverages!P17,MobileAverages!P$5:P$55)</f>
        <v>50</v>
      </c>
    </row>
    <row r="16" spans="1:11">
      <c r="A16" t="s">
        <v>13</v>
      </c>
      <c r="B16">
        <f>RANK(MobileAverages!B18,MobileAverages!B$5:B$55)</f>
        <v>26</v>
      </c>
      <c r="C16">
        <f>RANK(MobileAverages!C18,MobileAverages!C$5:C$55)</f>
        <v>27</v>
      </c>
      <c r="D16">
        <f>RANK(MobileAverages!D18,MobileAverages!D$5:D$55)</f>
        <v>26</v>
      </c>
      <c r="E16">
        <f>RANK(MobileAverages!E18,MobileAverages!E$5:E$55)</f>
        <v>26</v>
      </c>
      <c r="F16">
        <f>RANK(MobileAverages!F18,MobileAverages!F$5:F$55)</f>
        <v>26</v>
      </c>
      <c r="G16">
        <f>RANK(MobileAverages!L18,MobileAverages!L$5:L$55)</f>
        <v>15</v>
      </c>
      <c r="H16">
        <f ca="1">RANK(MobileAverages!M18,MobileAverages!M$5:M$55)</f>
        <v>15</v>
      </c>
      <c r="I16">
        <f ca="1">RANK(MobileAverages!N18,MobileAverages!N$5:N$55)</f>
        <v>17</v>
      </c>
      <c r="J16">
        <f ca="1">RANK(MobileAverages!O18,MobileAverages!O$5:O$55)</f>
        <v>4</v>
      </c>
      <c r="K16">
        <f ca="1">RANK(MobileAverages!P18,MobileAverages!P$5:P$55)</f>
        <v>8</v>
      </c>
    </row>
    <row r="17" spans="1:11">
      <c r="A17" t="s">
        <v>14</v>
      </c>
      <c r="B17">
        <f>RANK(MobileAverages!B19,MobileAverages!B$5:B$55)</f>
        <v>43</v>
      </c>
      <c r="C17">
        <f>RANK(MobileAverages!C19,MobileAverages!C$5:C$55)</f>
        <v>43</v>
      </c>
      <c r="D17">
        <f>RANK(MobileAverages!D19,MobileAverages!D$5:D$55)</f>
        <v>43</v>
      </c>
      <c r="E17">
        <f>RANK(MobileAverages!E19,MobileAverages!E$5:E$55)</f>
        <v>44</v>
      </c>
      <c r="F17">
        <f>RANK(MobileAverages!F19,MobileAverages!F$5:F$55)</f>
        <v>44</v>
      </c>
      <c r="G17">
        <f>RANK(MobileAverages!L19,MobileAverages!L$5:L$55)</f>
        <v>17</v>
      </c>
      <c r="H17">
        <f ca="1">RANK(MobileAverages!M19,MobileAverages!M$5:M$55)</f>
        <v>16</v>
      </c>
      <c r="I17">
        <f ca="1">RANK(MobileAverages!N19,MobileAverages!N$5:N$55)</f>
        <v>19</v>
      </c>
      <c r="J17">
        <f ca="1">RANK(MobileAverages!O19,MobileAverages!O$5:O$55)</f>
        <v>10</v>
      </c>
      <c r="K17">
        <f ca="1">RANK(MobileAverages!P19,MobileAverages!P$5:P$55)</f>
        <v>27</v>
      </c>
    </row>
    <row r="18" spans="1:11">
      <c r="A18" t="s">
        <v>15</v>
      </c>
      <c r="B18">
        <f>RANK(MobileAverages!B20,MobileAverages!B$5:B$55)</f>
        <v>49</v>
      </c>
      <c r="C18">
        <f>RANK(MobileAverages!C20,MobileAverages!C$5:C$55)</f>
        <v>49</v>
      </c>
      <c r="D18">
        <f>RANK(MobileAverages!D20,MobileAverages!D$5:D$55)</f>
        <v>49</v>
      </c>
      <c r="E18">
        <f>RANK(MobileAverages!E20,MobileAverages!E$5:E$55)</f>
        <v>50</v>
      </c>
      <c r="F18">
        <f>RANK(MobileAverages!F20,MobileAverages!F$5:F$55)</f>
        <v>50</v>
      </c>
      <c r="G18">
        <f>RANK(MobileAverages!L20,MobileAverages!L$5:L$55)</f>
        <v>18</v>
      </c>
      <c r="H18">
        <f ca="1">RANK(MobileAverages!M20,MobileAverages!M$5:M$55)</f>
        <v>27</v>
      </c>
      <c r="I18">
        <f ca="1">RANK(MobileAverages!N20,MobileAverages!N$5:N$55)</f>
        <v>20</v>
      </c>
      <c r="J18">
        <f ca="1">RANK(MobileAverages!O20,MobileAverages!O$5:O$55)</f>
        <v>29</v>
      </c>
      <c r="K18">
        <f ca="1">RANK(MobileAverages!P20,MobileAverages!P$5:P$55)</f>
        <v>32</v>
      </c>
    </row>
    <row r="19" spans="1:11">
      <c r="A19" t="s">
        <v>16</v>
      </c>
      <c r="B19">
        <f>RANK(MobileAverages!B21,MobileAverages!B$5:B$55)</f>
        <v>39</v>
      </c>
      <c r="C19">
        <f>RANK(MobileAverages!C21,MobileAverages!C$5:C$55)</f>
        <v>39</v>
      </c>
      <c r="D19">
        <f>RANK(MobileAverages!D21,MobileAverages!D$5:D$55)</f>
        <v>40</v>
      </c>
      <c r="E19">
        <f>RANK(MobileAverages!E21,MobileAverages!E$5:E$55)</f>
        <v>42</v>
      </c>
      <c r="F19">
        <f>RANK(MobileAverages!F21,MobileAverages!F$5:F$55)</f>
        <v>39</v>
      </c>
      <c r="G19">
        <f>RANK(MobileAverages!L21,MobileAverages!L$5:L$55)</f>
        <v>22</v>
      </c>
      <c r="H19">
        <f ca="1">RANK(MobileAverages!M21,MobileAverages!M$5:M$55)</f>
        <v>26</v>
      </c>
      <c r="I19">
        <f ca="1">RANK(MobileAverages!N21,MobileAverages!N$5:N$55)</f>
        <v>16</v>
      </c>
      <c r="J19">
        <f ca="1">RANK(MobileAverages!O21,MobileAverages!O$5:O$55)</f>
        <v>34</v>
      </c>
      <c r="K19">
        <f ca="1">RANK(MobileAverages!P21,MobileAverages!P$5:P$55)</f>
        <v>13</v>
      </c>
    </row>
    <row r="20" spans="1:11">
      <c r="A20" t="s">
        <v>17</v>
      </c>
      <c r="B20">
        <f>RANK(MobileAverages!B22,MobileAverages!B$5:B$55)</f>
        <v>27</v>
      </c>
      <c r="C20">
        <f>RANK(MobileAverages!C22,MobileAverages!C$5:C$55)</f>
        <v>24</v>
      </c>
      <c r="D20">
        <f>RANK(MobileAverages!D22,MobileAverages!D$5:D$55)</f>
        <v>25</v>
      </c>
      <c r="E20">
        <f>RANK(MobileAverages!E22,MobileAverages!E$5:E$55)</f>
        <v>27</v>
      </c>
      <c r="F20">
        <f>RANK(MobileAverages!F22,MobileAverages!F$5:F$55)</f>
        <v>27</v>
      </c>
      <c r="G20">
        <f>RANK(MobileAverages!L22,MobileAverages!L$5:L$55)</f>
        <v>5</v>
      </c>
      <c r="H20">
        <f ca="1">RANK(MobileAverages!M22,MobileAverages!M$5:M$55)</f>
        <v>9</v>
      </c>
      <c r="I20">
        <f ca="1">RANK(MobileAverages!N22,MobileAverages!N$5:N$55)</f>
        <v>9</v>
      </c>
      <c r="J20">
        <f ca="1">RANK(MobileAverages!O22,MobileAverages!O$5:O$55)</f>
        <v>5</v>
      </c>
      <c r="K20">
        <f ca="1">RANK(MobileAverages!P22,MobileAverages!P$5:P$55)</f>
        <v>11</v>
      </c>
    </row>
    <row r="21" spans="1:11">
      <c r="A21" t="s">
        <v>18</v>
      </c>
      <c r="B21">
        <f>RANK(MobileAverages!B23,MobileAverages!B$5:B$55)</f>
        <v>1</v>
      </c>
      <c r="C21">
        <f>RANK(MobileAverages!C23,MobileAverages!C$5:C$55)</f>
        <v>1</v>
      </c>
      <c r="D21">
        <f>RANK(MobileAverages!D23,MobileAverages!D$5:D$55)</f>
        <v>1</v>
      </c>
      <c r="E21">
        <f>RANK(MobileAverages!E23,MobileAverages!E$5:E$55)</f>
        <v>1</v>
      </c>
      <c r="F21">
        <f>RANK(MobileAverages!F23,MobileAverages!F$5:F$55)</f>
        <v>3</v>
      </c>
      <c r="G21">
        <f>RANK(MobileAverages!L23,MobileAverages!L$5:L$55)</f>
        <v>1</v>
      </c>
      <c r="H21">
        <f ca="1">RANK(MobileAverages!M23,MobileAverages!M$5:M$55)</f>
        <v>2</v>
      </c>
      <c r="I21">
        <f ca="1">RANK(MobileAverages!N23,MobileAverages!N$5:N$55)</f>
        <v>1</v>
      </c>
      <c r="J21">
        <f ca="1">RANK(MobileAverages!O23,MobileAverages!O$5:O$55)</f>
        <v>1</v>
      </c>
      <c r="K21">
        <f ca="1">RANK(MobileAverages!P23,MobileAverages!P$5:P$55)</f>
        <v>2</v>
      </c>
    </row>
    <row r="22" spans="1:11">
      <c r="A22" t="s">
        <v>19</v>
      </c>
      <c r="B22">
        <f>RANK(MobileAverages!B24,MobileAverages!B$5:B$55)</f>
        <v>51</v>
      </c>
      <c r="C22">
        <f>RANK(MobileAverages!C24,MobileAverages!C$5:C$55)</f>
        <v>50</v>
      </c>
      <c r="D22">
        <f>RANK(MobileAverages!D24,MobileAverages!D$5:D$55)</f>
        <v>50</v>
      </c>
      <c r="E22">
        <f>RANK(MobileAverages!E24,MobileAverages!E$5:E$55)</f>
        <v>48</v>
      </c>
      <c r="F22">
        <f>RANK(MobileAverages!F24,MobileAverages!F$5:F$55)</f>
        <v>49</v>
      </c>
      <c r="G22">
        <f>RANK(MobileAverages!L24,MobileAverages!L$5:L$55)</f>
        <v>45</v>
      </c>
      <c r="H22">
        <f ca="1">RANK(MobileAverages!M24,MobileAverages!M$5:M$55)</f>
        <v>39</v>
      </c>
      <c r="I22">
        <f ca="1">RANK(MobileAverages!N24,MobileAverages!N$5:N$55)</f>
        <v>44</v>
      </c>
      <c r="J22">
        <f ca="1">RANK(MobileAverages!O24,MobileAverages!O$5:O$55)</f>
        <v>48</v>
      </c>
      <c r="K22">
        <f ca="1">RANK(MobileAverages!P24,MobileAverages!P$5:P$55)</f>
        <v>46</v>
      </c>
    </row>
    <row r="23" spans="1:11">
      <c r="A23" t="s">
        <v>20</v>
      </c>
      <c r="B23">
        <f>RANK(MobileAverages!B25,MobileAverages!B$5:B$55)</f>
        <v>12</v>
      </c>
      <c r="C23">
        <f>RANK(MobileAverages!C25,MobileAverages!C$5:C$55)</f>
        <v>12</v>
      </c>
      <c r="D23">
        <f>RANK(MobileAverages!D25,MobileAverages!D$5:D$55)</f>
        <v>10</v>
      </c>
      <c r="E23">
        <f>RANK(MobileAverages!E25,MobileAverages!E$5:E$55)</f>
        <v>11</v>
      </c>
      <c r="F23">
        <f>RANK(MobileAverages!F25,MobileAverages!F$5:F$55)</f>
        <v>11</v>
      </c>
      <c r="G23">
        <f>RANK(MobileAverages!L25,MobileAverages!L$5:L$55)</f>
        <v>24</v>
      </c>
      <c r="H23">
        <f ca="1">RANK(MobileAverages!M25,MobileAverages!M$5:M$55)</f>
        <v>24</v>
      </c>
      <c r="I23">
        <f ca="1">RANK(MobileAverages!N25,MobileAverages!N$5:N$55)</f>
        <v>23</v>
      </c>
      <c r="J23">
        <f ca="1">RANK(MobileAverages!O25,MobileAverages!O$5:O$55)</f>
        <v>28</v>
      </c>
      <c r="K23">
        <f ca="1">RANK(MobileAverages!P25,MobileAverages!P$5:P$55)</f>
        <v>18</v>
      </c>
    </row>
    <row r="24" spans="1:11">
      <c r="A24" t="s">
        <v>21</v>
      </c>
      <c r="B24">
        <f>RANK(MobileAverages!B26,MobileAverages!B$5:B$55)</f>
        <v>13</v>
      </c>
      <c r="C24">
        <f>RANK(MobileAverages!C26,MobileAverages!C$5:C$55)</f>
        <v>13</v>
      </c>
      <c r="D24">
        <f>RANK(MobileAverages!D26,MobileAverages!D$5:D$55)</f>
        <v>12</v>
      </c>
      <c r="E24">
        <f>RANK(MobileAverages!E26,MobileAverages!E$5:E$55)</f>
        <v>10</v>
      </c>
      <c r="F24">
        <f>RANK(MobileAverages!F26,MobileAverages!F$5:F$55)</f>
        <v>10</v>
      </c>
      <c r="G24">
        <f>RANK(MobileAverages!L26,MobileAverages!L$5:L$55)</f>
        <v>43</v>
      </c>
      <c r="H24">
        <f ca="1">RANK(MobileAverages!M26,MobileAverages!M$5:M$55)</f>
        <v>46</v>
      </c>
      <c r="I24">
        <f ca="1">RANK(MobileAverages!N26,MobileAverages!N$5:N$55)</f>
        <v>43</v>
      </c>
      <c r="J24">
        <f ca="1">RANK(MobileAverages!O26,MobileAverages!O$5:O$55)</f>
        <v>40</v>
      </c>
      <c r="K24">
        <f ca="1">RANK(MobileAverages!P26,MobileAverages!P$5:P$55)</f>
        <v>42</v>
      </c>
    </row>
    <row r="25" spans="1:11">
      <c r="A25" t="s">
        <v>22</v>
      </c>
      <c r="B25">
        <f>RANK(MobileAverages!B27,MobileAverages!B$5:B$55)</f>
        <v>2</v>
      </c>
      <c r="C25">
        <f>RANK(MobileAverages!C27,MobileAverages!C$5:C$55)</f>
        <v>2</v>
      </c>
      <c r="D25">
        <f>RANK(MobileAverages!D27,MobileAverages!D$5:D$55)</f>
        <v>2</v>
      </c>
      <c r="E25">
        <f>RANK(MobileAverages!E27,MobileAverages!E$5:E$55)</f>
        <v>3</v>
      </c>
      <c r="F25">
        <f>RANK(MobileAverages!F27,MobileAverages!F$5:F$55)</f>
        <v>2</v>
      </c>
      <c r="G25">
        <f>RANK(MobileAverages!L27,MobileAverages!L$5:L$55)</f>
        <v>2</v>
      </c>
      <c r="H25">
        <f ca="1">RANK(MobileAverages!M27,MobileAverages!M$5:M$55)</f>
        <v>1</v>
      </c>
      <c r="I25">
        <f ca="1">RANK(MobileAverages!N27,MobileAverages!N$5:N$55)</f>
        <v>2</v>
      </c>
      <c r="J25">
        <f ca="1">RANK(MobileAverages!O27,MobileAverages!O$5:O$55)</f>
        <v>2</v>
      </c>
      <c r="K25">
        <f ca="1">RANK(MobileAverages!P27,MobileAverages!P$5:P$55)</f>
        <v>1</v>
      </c>
    </row>
    <row r="26" spans="1:11">
      <c r="A26" t="s">
        <v>23</v>
      </c>
      <c r="B26">
        <f>RANK(MobileAverages!B28,MobileAverages!B$5:B$55)</f>
        <v>33</v>
      </c>
      <c r="C26">
        <f>RANK(MobileAverages!C28,MobileAverages!C$5:C$55)</f>
        <v>33</v>
      </c>
      <c r="D26">
        <f>RANK(MobileAverages!D28,MobileAverages!D$5:D$55)</f>
        <v>33</v>
      </c>
      <c r="E26">
        <f>RANK(MobileAverages!E28,MobileAverages!E$5:E$55)</f>
        <v>30</v>
      </c>
      <c r="F26">
        <f>RANK(MobileAverages!F28,MobileAverages!F$5:F$55)</f>
        <v>30</v>
      </c>
      <c r="G26">
        <f>RANK(MobileAverages!L28,MobileAverages!L$5:L$55)</f>
        <v>30</v>
      </c>
      <c r="H26">
        <f ca="1">RANK(MobileAverages!M28,MobileAverages!M$5:M$55)</f>
        <v>35</v>
      </c>
      <c r="I26">
        <f ca="1">RANK(MobileAverages!N28,MobileAverages!N$5:N$55)</f>
        <v>33</v>
      </c>
      <c r="J26">
        <f ca="1">RANK(MobileAverages!O28,MobileAverages!O$5:O$55)</f>
        <v>35</v>
      </c>
      <c r="K26">
        <f ca="1">RANK(MobileAverages!P28,MobileAverages!P$5:P$55)</f>
        <v>25</v>
      </c>
    </row>
    <row r="27" spans="1:11">
      <c r="A27" t="s">
        <v>24</v>
      </c>
      <c r="B27">
        <f>RANK(MobileAverages!B29,MobileAverages!B$5:B$55)</f>
        <v>23</v>
      </c>
      <c r="C27">
        <f>RANK(MobileAverages!C29,MobileAverages!C$5:C$55)</f>
        <v>22</v>
      </c>
      <c r="D27">
        <f>RANK(MobileAverages!D29,MobileAverages!D$5:D$55)</f>
        <v>22</v>
      </c>
      <c r="E27">
        <f>RANK(MobileAverages!E29,MobileAverages!E$5:E$55)</f>
        <v>24</v>
      </c>
      <c r="F27">
        <f>RANK(MobileAverages!F29,MobileAverages!F$5:F$55)</f>
        <v>23</v>
      </c>
      <c r="G27">
        <f>RANK(MobileAverages!L29,MobileAverages!L$5:L$55)</f>
        <v>4</v>
      </c>
      <c r="H27">
        <f ca="1">RANK(MobileAverages!M29,MobileAverages!M$5:M$55)</f>
        <v>12</v>
      </c>
      <c r="I27">
        <f ca="1">RANK(MobileAverages!N29,MobileAverages!N$5:N$55)</f>
        <v>10</v>
      </c>
      <c r="J27">
        <f ca="1">RANK(MobileAverages!O29,MobileAverages!O$5:O$55)</f>
        <v>9</v>
      </c>
      <c r="K27">
        <f ca="1">RANK(MobileAverages!P29,MobileAverages!P$5:P$55)</f>
        <v>3</v>
      </c>
    </row>
    <row r="28" spans="1:11">
      <c r="A28" t="s">
        <v>25</v>
      </c>
      <c r="B28">
        <f>RANK(MobileAverages!B30,MobileAverages!B$5:B$55)</f>
        <v>30</v>
      </c>
      <c r="C28">
        <f>RANK(MobileAverages!C30,MobileAverages!C$5:C$55)</f>
        <v>29</v>
      </c>
      <c r="D28">
        <f>RANK(MobileAverages!D30,MobileAverages!D$5:D$55)</f>
        <v>29</v>
      </c>
      <c r="E28">
        <f>RANK(MobileAverages!E30,MobileAverages!E$5:E$55)</f>
        <v>31</v>
      </c>
      <c r="F28">
        <f>RANK(MobileAverages!F30,MobileAverages!F$5:F$55)</f>
        <v>33</v>
      </c>
      <c r="G28">
        <f>RANK(MobileAverages!L30,MobileAverages!L$5:L$55)</f>
        <v>7</v>
      </c>
      <c r="H28">
        <f ca="1">RANK(MobileAverages!M30,MobileAverages!M$5:M$55)</f>
        <v>4</v>
      </c>
      <c r="I28">
        <f ca="1">RANK(MobileAverages!N30,MobileAverages!N$5:N$55)</f>
        <v>6</v>
      </c>
      <c r="J28">
        <f ca="1">RANK(MobileAverages!O30,MobileAverages!O$5:O$55)</f>
        <v>6</v>
      </c>
      <c r="K28">
        <f ca="1">RANK(MobileAverages!P30,MobileAverages!P$5:P$55)</f>
        <v>16</v>
      </c>
    </row>
    <row r="29" spans="1:11">
      <c r="A29" t="s">
        <v>26</v>
      </c>
      <c r="B29">
        <f>RANK(MobileAverages!B31,MobileAverages!B$5:B$55)</f>
        <v>38</v>
      </c>
      <c r="C29">
        <f>RANK(MobileAverages!C31,MobileAverages!C$5:C$55)</f>
        <v>38</v>
      </c>
      <c r="D29">
        <f>RANK(MobileAverages!D31,MobileAverages!D$5:D$55)</f>
        <v>38</v>
      </c>
      <c r="E29">
        <f>RANK(MobileAverages!E31,MobileAverages!E$5:E$55)</f>
        <v>40</v>
      </c>
      <c r="F29">
        <f>RANK(MobileAverages!F31,MobileAverages!F$5:F$55)</f>
        <v>40</v>
      </c>
      <c r="G29">
        <f>RANK(MobileAverages!L31,MobileAverages!L$5:L$55)</f>
        <v>49</v>
      </c>
      <c r="H29">
        <f ca="1">RANK(MobileAverages!M31,MobileAverages!M$5:M$55)</f>
        <v>49</v>
      </c>
      <c r="I29">
        <f ca="1">RANK(MobileAverages!N31,MobileAverages!N$5:N$55)</f>
        <v>49</v>
      </c>
      <c r="J29">
        <f ca="1">RANK(MobileAverages!O31,MobileAverages!O$5:O$55)</f>
        <v>49</v>
      </c>
      <c r="K29">
        <f ca="1">RANK(MobileAverages!P31,MobileAverages!P$5:P$55)</f>
        <v>43</v>
      </c>
    </row>
    <row r="30" spans="1:11">
      <c r="A30" t="s">
        <v>27</v>
      </c>
      <c r="B30">
        <f>RANK(MobileAverages!B32,MobileAverages!B$5:B$55)</f>
        <v>40</v>
      </c>
      <c r="C30">
        <f>RANK(MobileAverages!C32,MobileAverages!C$5:C$55)</f>
        <v>41</v>
      </c>
      <c r="D30">
        <f>RANK(MobileAverages!D32,MobileAverages!D$5:D$55)</f>
        <v>41</v>
      </c>
      <c r="E30">
        <f>RANK(MobileAverages!E32,MobileAverages!E$5:E$55)</f>
        <v>41</v>
      </c>
      <c r="F30">
        <f>RANK(MobileAverages!F32,MobileAverages!F$5:F$55)</f>
        <v>42</v>
      </c>
      <c r="G30">
        <f>RANK(MobileAverages!L32,MobileAverages!L$5:L$55)</f>
        <v>26</v>
      </c>
      <c r="H30">
        <f ca="1">RANK(MobileAverages!M32,MobileAverages!M$5:M$55)</f>
        <v>30</v>
      </c>
      <c r="I30">
        <f ca="1">RANK(MobileAverages!N32,MobileAverages!N$5:N$55)</f>
        <v>31</v>
      </c>
      <c r="J30">
        <f ca="1">RANK(MobileAverages!O32,MobileAverages!O$5:O$55)</f>
        <v>19</v>
      </c>
      <c r="K30">
        <f ca="1">RANK(MobileAverages!P32,MobileAverages!P$5:P$55)</f>
        <v>24</v>
      </c>
    </row>
    <row r="31" spans="1:11">
      <c r="A31" t="s">
        <v>28</v>
      </c>
      <c r="B31">
        <f>RANK(MobileAverages!B33,MobileAverages!B$5:B$55)</f>
        <v>8</v>
      </c>
      <c r="C31">
        <f>RANK(MobileAverages!C33,MobileAverages!C$5:C$55)</f>
        <v>9</v>
      </c>
      <c r="D31">
        <f>RANK(MobileAverages!D33,MobileAverages!D$5:D$55)</f>
        <v>11</v>
      </c>
      <c r="E31">
        <f>RANK(MobileAverages!E33,MobileAverages!E$5:E$55)</f>
        <v>12</v>
      </c>
      <c r="F31">
        <f>RANK(MobileAverages!F33,MobileAverages!F$5:F$55)</f>
        <v>12</v>
      </c>
      <c r="G31">
        <f>RANK(MobileAverages!L33,MobileAverages!L$5:L$55)</f>
        <v>19</v>
      </c>
      <c r="H31">
        <f ca="1">RANK(MobileAverages!M33,MobileAverages!M$5:M$55)</f>
        <v>10</v>
      </c>
      <c r="I31">
        <f ca="1">RANK(MobileAverages!N33,MobileAverages!N$5:N$55)</f>
        <v>25</v>
      </c>
      <c r="J31">
        <f ca="1">RANK(MobileAverages!O33,MobileAverages!O$5:O$55)</f>
        <v>22</v>
      </c>
      <c r="K31">
        <f ca="1">RANK(MobileAverages!P33,MobileAverages!P$5:P$55)</f>
        <v>17</v>
      </c>
    </row>
    <row r="32" spans="1:11">
      <c r="A32" t="s">
        <v>29</v>
      </c>
      <c r="B32">
        <f>RANK(MobileAverages!B34,MobileAverages!B$5:B$55)</f>
        <v>34</v>
      </c>
      <c r="C32">
        <f>RANK(MobileAverages!C34,MobileAverages!C$5:C$55)</f>
        <v>36</v>
      </c>
      <c r="D32">
        <f>RANK(MobileAverages!D34,MobileAverages!D$5:D$55)</f>
        <v>34</v>
      </c>
      <c r="E32">
        <f>RANK(MobileAverages!E34,MobileAverages!E$5:E$55)</f>
        <v>32</v>
      </c>
      <c r="F32">
        <f>RANK(MobileAverages!F34,MobileAverages!F$5:F$55)</f>
        <v>31</v>
      </c>
      <c r="G32">
        <f>RANK(MobileAverages!L34,MobileAverages!L$5:L$55)</f>
        <v>44</v>
      </c>
      <c r="H32">
        <f ca="1">RANK(MobileAverages!M34,MobileAverages!M$5:M$55)</f>
        <v>42</v>
      </c>
      <c r="I32">
        <f ca="1">RANK(MobileAverages!N34,MobileAverages!N$5:N$55)</f>
        <v>46</v>
      </c>
      <c r="J32">
        <f ca="1">RANK(MobileAverages!O34,MobileAverages!O$5:O$55)</f>
        <v>45</v>
      </c>
      <c r="K32">
        <f ca="1">RANK(MobileAverages!P34,MobileAverages!P$5:P$55)</f>
        <v>41</v>
      </c>
    </row>
    <row r="33" spans="1:11">
      <c r="A33" t="s">
        <v>30</v>
      </c>
      <c r="B33">
        <f>RANK(MobileAverages!B35,MobileAverages!B$5:B$55)</f>
        <v>6</v>
      </c>
      <c r="C33">
        <f>RANK(MobileAverages!C35,MobileAverages!C$5:C$55)</f>
        <v>6</v>
      </c>
      <c r="D33">
        <f>RANK(MobileAverages!D35,MobileAverages!D$5:D$55)</f>
        <v>4</v>
      </c>
      <c r="E33">
        <f>RANK(MobileAverages!E35,MobileAverages!E$5:E$55)</f>
        <v>2</v>
      </c>
      <c r="F33">
        <f>RANK(MobileAverages!F35,MobileAverages!F$5:F$55)</f>
        <v>1</v>
      </c>
      <c r="G33">
        <f>RANK(MobileAverages!L35,MobileAverages!L$5:L$55)</f>
        <v>25</v>
      </c>
      <c r="H33">
        <f ca="1">RANK(MobileAverages!M35,MobileAverages!M$5:M$55)</f>
        <v>20</v>
      </c>
      <c r="I33">
        <f ca="1">RANK(MobileAverages!N35,MobileAverages!N$5:N$55)</f>
        <v>15</v>
      </c>
      <c r="J33">
        <f ca="1">RANK(MobileAverages!O35,MobileAverages!O$5:O$55)</f>
        <v>14</v>
      </c>
      <c r="K33">
        <f ca="1">RANK(MobileAverages!P35,MobileAverages!P$5:P$55)</f>
        <v>12</v>
      </c>
    </row>
    <row r="34" spans="1:11">
      <c r="A34" t="s">
        <v>31</v>
      </c>
      <c r="B34">
        <f>RANK(MobileAverages!B36,MobileAverages!B$5:B$55)</f>
        <v>28</v>
      </c>
      <c r="C34">
        <f>RANK(MobileAverages!C36,MobileAverages!C$5:C$55)</f>
        <v>30</v>
      </c>
      <c r="D34">
        <f>RANK(MobileAverages!D36,MobileAverages!D$5:D$55)</f>
        <v>30</v>
      </c>
      <c r="E34">
        <f>RANK(MobileAverages!E36,MobileAverages!E$5:E$55)</f>
        <v>29</v>
      </c>
      <c r="F34">
        <f>RANK(MobileAverages!F36,MobileAverages!F$5:F$55)</f>
        <v>28</v>
      </c>
      <c r="G34">
        <f>RANK(MobileAverages!L36,MobileAverages!L$5:L$55)</f>
        <v>28</v>
      </c>
      <c r="H34">
        <f ca="1">RANK(MobileAverages!M36,MobileAverages!M$5:M$55)</f>
        <v>22</v>
      </c>
      <c r="I34">
        <f ca="1">RANK(MobileAverages!N36,MobileAverages!N$5:N$55)</f>
        <v>22</v>
      </c>
      <c r="J34">
        <f ca="1">RANK(MobileAverages!O36,MobileAverages!O$5:O$55)</f>
        <v>30</v>
      </c>
      <c r="K34">
        <f ca="1">RANK(MobileAverages!P36,MobileAverages!P$5:P$55)</f>
        <v>23</v>
      </c>
    </row>
    <row r="35" spans="1:11">
      <c r="A35" t="s">
        <v>32</v>
      </c>
      <c r="B35">
        <f>RANK(MobileAverages!B37,MobileAverages!B$5:B$55)</f>
        <v>3</v>
      </c>
      <c r="C35">
        <f>RANK(MobileAverages!C37,MobileAverages!C$5:C$55)</f>
        <v>5</v>
      </c>
      <c r="D35">
        <f>RANK(MobileAverages!D37,MobileAverages!D$5:D$55)</f>
        <v>5</v>
      </c>
      <c r="E35">
        <f>RANK(MobileAverages!E37,MobileAverages!E$5:E$55)</f>
        <v>4</v>
      </c>
      <c r="F35">
        <f>RANK(MobileAverages!F37,MobileAverages!F$5:F$55)</f>
        <v>4</v>
      </c>
      <c r="G35">
        <f>RANK(MobileAverages!L37,MobileAverages!L$5:L$55)</f>
        <v>27</v>
      </c>
      <c r="H35">
        <f ca="1">RANK(MobileAverages!M37,MobileAverages!M$5:M$55)</f>
        <v>31</v>
      </c>
      <c r="I35">
        <f ca="1">RANK(MobileAverages!N37,MobileAverages!N$5:N$55)</f>
        <v>27</v>
      </c>
      <c r="J35">
        <f ca="1">RANK(MobileAverages!O37,MobileAverages!O$5:O$55)</f>
        <v>15</v>
      </c>
      <c r="K35">
        <f ca="1">RANK(MobileAverages!P37,MobileAverages!P$5:P$55)</f>
        <v>29</v>
      </c>
    </row>
    <row r="36" spans="1:11">
      <c r="A36" t="s">
        <v>33</v>
      </c>
      <c r="B36">
        <f>RANK(MobileAverages!B38,MobileAverages!B$5:B$55)</f>
        <v>47</v>
      </c>
      <c r="C36">
        <f>RANK(MobileAverages!C38,MobileAverages!C$5:C$55)</f>
        <v>46</v>
      </c>
      <c r="D36">
        <f>RANK(MobileAverages!D38,MobileAverages!D$5:D$55)</f>
        <v>47</v>
      </c>
      <c r="E36">
        <f>RANK(MobileAverages!E38,MobileAverages!E$5:E$55)</f>
        <v>46</v>
      </c>
      <c r="F36">
        <f>RANK(MobileAverages!F38,MobileAverages!F$5:F$55)</f>
        <v>46</v>
      </c>
      <c r="G36">
        <f>RANK(MobileAverages!L38,MobileAverages!L$5:L$55)</f>
        <v>40</v>
      </c>
      <c r="H36">
        <f ca="1">RANK(MobileAverages!M38,MobileAverages!M$5:M$55)</f>
        <v>38</v>
      </c>
      <c r="I36">
        <f ca="1">RANK(MobileAverages!N38,MobileAverages!N$5:N$55)</f>
        <v>45</v>
      </c>
      <c r="J36">
        <f ca="1">RANK(MobileAverages!O38,MobileAverages!O$5:O$55)</f>
        <v>42</v>
      </c>
      <c r="K36">
        <f ca="1">RANK(MobileAverages!P38,MobileAverages!P$5:P$55)</f>
        <v>40</v>
      </c>
    </row>
    <row r="37" spans="1:11">
      <c r="A37" t="s">
        <v>34</v>
      </c>
      <c r="B37">
        <f>RANK(MobileAverages!B39,MobileAverages!B$5:B$55)</f>
        <v>50</v>
      </c>
      <c r="C37">
        <f>RANK(MobileAverages!C39,MobileAverages!C$5:C$55)</f>
        <v>51</v>
      </c>
      <c r="D37">
        <f>RANK(MobileAverages!D39,MobileAverages!D$5:D$55)</f>
        <v>51</v>
      </c>
      <c r="E37">
        <f>RANK(MobileAverages!E39,MobileAverages!E$5:E$55)</f>
        <v>49</v>
      </c>
      <c r="F37">
        <f>RANK(MobileAverages!F39,MobileAverages!F$5:F$55)</f>
        <v>47</v>
      </c>
      <c r="G37">
        <f>RANK(MobileAverages!L39,MobileAverages!L$5:L$55)</f>
        <v>35</v>
      </c>
      <c r="H37">
        <f ca="1">RANK(MobileAverages!M39,MobileAverages!M$5:M$55)</f>
        <v>29</v>
      </c>
      <c r="I37">
        <f ca="1">RANK(MobileAverages!N39,MobileAverages!N$5:N$55)</f>
        <v>39</v>
      </c>
      <c r="J37">
        <f ca="1">RANK(MobileAverages!O39,MobileAverages!O$5:O$55)</f>
        <v>27</v>
      </c>
      <c r="K37">
        <f ca="1">RANK(MobileAverages!P39,MobileAverages!P$5:P$55)</f>
        <v>30</v>
      </c>
    </row>
    <row r="38" spans="1:11">
      <c r="A38" t="s">
        <v>35</v>
      </c>
      <c r="B38">
        <f>RANK(MobileAverages!B40,MobileAverages!B$5:B$55)</f>
        <v>41</v>
      </c>
      <c r="C38">
        <f>RANK(MobileAverages!C40,MobileAverages!C$5:C$55)</f>
        <v>40</v>
      </c>
      <c r="D38">
        <f>RANK(MobileAverages!D40,MobileAverages!D$5:D$55)</f>
        <v>39</v>
      </c>
      <c r="E38">
        <f>RANK(MobileAverages!E40,MobileAverages!E$5:E$55)</f>
        <v>38</v>
      </c>
      <c r="F38">
        <f>RANK(MobileAverages!F40,MobileAverages!F$5:F$55)</f>
        <v>38</v>
      </c>
      <c r="G38">
        <f>RANK(MobileAverages!L40,MobileAverages!L$5:L$55)</f>
        <v>13</v>
      </c>
      <c r="H38">
        <f ca="1">RANK(MobileAverages!M40,MobileAverages!M$5:M$55)</f>
        <v>14</v>
      </c>
      <c r="I38">
        <f ca="1">RANK(MobileAverages!N40,MobileAverages!N$5:N$55)</f>
        <v>12</v>
      </c>
      <c r="J38">
        <f ca="1">RANK(MobileAverages!O40,MobileAverages!O$5:O$55)</f>
        <v>16</v>
      </c>
      <c r="K38">
        <f ca="1">RANK(MobileAverages!P40,MobileAverages!P$5:P$55)</f>
        <v>4</v>
      </c>
    </row>
    <row r="39" spans="1:11">
      <c r="A39" t="s">
        <v>36</v>
      </c>
      <c r="B39">
        <f>RANK(MobileAverages!B41,MobileAverages!B$5:B$55)</f>
        <v>31</v>
      </c>
      <c r="C39">
        <f>RANK(MobileAverages!C41,MobileAverages!C$5:C$55)</f>
        <v>28</v>
      </c>
      <c r="D39">
        <f>RANK(MobileAverages!D41,MobileAverages!D$5:D$55)</f>
        <v>27</v>
      </c>
      <c r="E39">
        <f>RANK(MobileAverages!E41,MobileAverages!E$5:E$55)</f>
        <v>25</v>
      </c>
      <c r="F39">
        <f>RANK(MobileAverages!F41,MobileAverages!F$5:F$55)</f>
        <v>25</v>
      </c>
      <c r="G39">
        <f>RANK(MobileAverages!L41,MobileAverages!L$5:L$55)</f>
        <v>6</v>
      </c>
      <c r="H39">
        <f ca="1">RANK(MobileAverages!M41,MobileAverages!M$5:M$55)</f>
        <v>8</v>
      </c>
      <c r="I39">
        <f ca="1">RANK(MobileAverages!N41,MobileAverages!N$5:N$55)</f>
        <v>3</v>
      </c>
      <c r="J39">
        <f ca="1">RANK(MobileAverages!O41,MobileAverages!O$5:O$55)</f>
        <v>11</v>
      </c>
      <c r="K39">
        <f ca="1">RANK(MobileAverages!P41,MobileAverages!P$5:P$55)</f>
        <v>7</v>
      </c>
    </row>
    <row r="40" spans="1:11">
      <c r="A40" t="s">
        <v>37</v>
      </c>
      <c r="B40">
        <f>RANK(MobileAverages!B42,MobileAverages!B$5:B$55)</f>
        <v>22</v>
      </c>
      <c r="C40">
        <f>RANK(MobileAverages!C42,MobileAverages!C$5:C$55)</f>
        <v>21</v>
      </c>
      <c r="D40">
        <f>RANK(MobileAverages!D42,MobileAverages!D$5:D$55)</f>
        <v>21</v>
      </c>
      <c r="E40">
        <f>RANK(MobileAverages!E42,MobileAverages!E$5:E$55)</f>
        <v>23</v>
      </c>
      <c r="F40">
        <f>RANK(MobileAverages!F42,MobileAverages!F$5:F$55)</f>
        <v>24</v>
      </c>
      <c r="G40">
        <f>RANK(MobileAverages!L42,MobileAverages!L$5:L$55)</f>
        <v>41</v>
      </c>
      <c r="H40">
        <f ca="1">RANK(MobileAverages!M42,MobileAverages!M$5:M$55)</f>
        <v>41</v>
      </c>
      <c r="I40">
        <f ca="1">RANK(MobileAverages!N42,MobileAverages!N$5:N$55)</f>
        <v>38</v>
      </c>
      <c r="J40">
        <f ca="1">RANK(MobileAverages!O42,MobileAverages!O$5:O$55)</f>
        <v>37</v>
      </c>
      <c r="K40">
        <f ca="1">RANK(MobileAverages!P42,MobileAverages!P$5:P$55)</f>
        <v>37</v>
      </c>
    </row>
    <row r="41" spans="1:11">
      <c r="A41" t="s">
        <v>38</v>
      </c>
      <c r="B41">
        <f>RANK(MobileAverages!B43,MobileAverages!B$5:B$55)</f>
        <v>20</v>
      </c>
      <c r="C41">
        <f>RANK(MobileAverages!C43,MobileAverages!C$5:C$55)</f>
        <v>20</v>
      </c>
      <c r="D41">
        <f>RANK(MobileAverages!D43,MobileAverages!D$5:D$55)</f>
        <v>19</v>
      </c>
      <c r="E41">
        <f>RANK(MobileAverages!E43,MobileAverages!E$5:E$55)</f>
        <v>19</v>
      </c>
      <c r="F41">
        <f>RANK(MobileAverages!F43,MobileAverages!F$5:F$55)</f>
        <v>18</v>
      </c>
      <c r="G41">
        <f>RANK(MobileAverages!L43,MobileAverages!L$5:L$55)</f>
        <v>11</v>
      </c>
      <c r="H41">
        <f ca="1">RANK(MobileAverages!M43,MobileAverages!M$5:M$55)</f>
        <v>13</v>
      </c>
      <c r="I41">
        <f ca="1">RANK(MobileAverages!N43,MobileAverages!N$5:N$55)</f>
        <v>14</v>
      </c>
      <c r="J41">
        <f ca="1">RANK(MobileAverages!O43,MobileAverages!O$5:O$55)</f>
        <v>7</v>
      </c>
      <c r="K41">
        <f ca="1">RANK(MobileAverages!P43,MobileAverages!P$5:P$55)</f>
        <v>6</v>
      </c>
    </row>
    <row r="42" spans="1:11">
      <c r="A42" t="s">
        <v>39</v>
      </c>
      <c r="B42">
        <f>RANK(MobileAverages!B44,MobileAverages!B$5:B$55)</f>
        <v>7</v>
      </c>
      <c r="C42">
        <f>RANK(MobileAverages!C44,MobileAverages!C$5:C$55)</f>
        <v>7</v>
      </c>
      <c r="D42">
        <f>RANK(MobileAverages!D44,MobileAverages!D$5:D$55)</f>
        <v>7</v>
      </c>
      <c r="E42">
        <f>RANK(MobileAverages!E44,MobileAverages!E$5:E$55)</f>
        <v>7</v>
      </c>
      <c r="F42">
        <f>RANK(MobileAverages!F44,MobileAverages!F$5:F$55)</f>
        <v>7</v>
      </c>
      <c r="G42">
        <f>RANK(MobileAverages!L44,MobileAverages!L$5:L$55)</f>
        <v>20</v>
      </c>
      <c r="H42">
        <f ca="1">RANK(MobileAverages!M44,MobileAverages!M$5:M$55)</f>
        <v>28</v>
      </c>
      <c r="I42">
        <f ca="1">RANK(MobileAverages!N44,MobileAverages!N$5:N$55)</f>
        <v>13</v>
      </c>
      <c r="J42">
        <f ca="1">RANK(MobileAverages!O44,MobileAverages!O$5:O$55)</f>
        <v>31</v>
      </c>
      <c r="K42">
        <f ca="1">RANK(MobileAverages!P44,MobileAverages!P$5:P$55)</f>
        <v>20</v>
      </c>
    </row>
    <row r="43" spans="1:11">
      <c r="A43" t="s">
        <v>40</v>
      </c>
      <c r="B43">
        <f>RANK(MobileAverages!B45,MobileAverages!B$5:B$55)</f>
        <v>16</v>
      </c>
      <c r="C43">
        <f>RANK(MobileAverages!C45,MobileAverages!C$5:C$55)</f>
        <v>16</v>
      </c>
      <c r="D43">
        <f>RANK(MobileAverages!D45,MobileAverages!D$5:D$55)</f>
        <v>16</v>
      </c>
      <c r="E43">
        <f>RANK(MobileAverages!E45,MobileAverages!E$5:E$55)</f>
        <v>17</v>
      </c>
      <c r="F43">
        <f>RANK(MobileAverages!F45,MobileAverages!F$5:F$55)</f>
        <v>20</v>
      </c>
      <c r="G43">
        <f>RANK(MobileAverages!L45,MobileAverages!L$5:L$55)</f>
        <v>21</v>
      </c>
      <c r="H43">
        <f ca="1">RANK(MobileAverages!M45,MobileAverages!M$5:M$55)</f>
        <v>23</v>
      </c>
      <c r="I43">
        <f ca="1">RANK(MobileAverages!N45,MobileAverages!N$5:N$55)</f>
        <v>28</v>
      </c>
      <c r="J43">
        <f ca="1">RANK(MobileAverages!O45,MobileAverages!O$5:O$55)</f>
        <v>21</v>
      </c>
      <c r="K43">
        <f ca="1">RANK(MobileAverages!P45,MobileAverages!P$5:P$55)</f>
        <v>28</v>
      </c>
    </row>
    <row r="44" spans="1:11">
      <c r="A44" t="s">
        <v>41</v>
      </c>
      <c r="B44">
        <f>RANK(MobileAverages!B46,MobileAverages!B$5:B$55)</f>
        <v>46</v>
      </c>
      <c r="C44">
        <f>RANK(MobileAverages!C46,MobileAverages!C$5:C$55)</f>
        <v>48</v>
      </c>
      <c r="D44">
        <f>RANK(MobileAverages!D46,MobileAverages!D$5:D$55)</f>
        <v>46</v>
      </c>
      <c r="E44">
        <f>RANK(MobileAverages!E46,MobileAverages!E$5:E$55)</f>
        <v>47</v>
      </c>
      <c r="F44">
        <f>RANK(MobileAverages!F46,MobileAverages!F$5:F$55)</f>
        <v>48</v>
      </c>
      <c r="G44">
        <f>RANK(MobileAverages!L46,MobileAverages!L$5:L$55)</f>
        <v>36</v>
      </c>
      <c r="H44">
        <f ca="1">RANK(MobileAverages!M46,MobileAverages!M$5:M$55)</f>
        <v>32</v>
      </c>
      <c r="I44">
        <f ca="1">RANK(MobileAverages!N46,MobileAverages!N$5:N$55)</f>
        <v>30</v>
      </c>
      <c r="J44">
        <f ca="1">RANK(MobileAverages!O46,MobileAverages!O$5:O$55)</f>
        <v>33</v>
      </c>
      <c r="K44">
        <f ca="1">RANK(MobileAverages!P46,MobileAverages!P$5:P$55)</f>
        <v>36</v>
      </c>
    </row>
    <row r="45" spans="1:11">
      <c r="A45" t="s">
        <v>42</v>
      </c>
      <c r="B45">
        <f>RANK(MobileAverages!B47,MobileAverages!B$5:B$55)</f>
        <v>35</v>
      </c>
      <c r="C45">
        <f>RANK(MobileAverages!C47,MobileAverages!C$5:C$55)</f>
        <v>34</v>
      </c>
      <c r="D45">
        <f>RANK(MobileAverages!D47,MobileAverages!D$5:D$55)</f>
        <v>35</v>
      </c>
      <c r="E45">
        <f>RANK(MobileAverages!E47,MobileAverages!E$5:E$55)</f>
        <v>37</v>
      </c>
      <c r="F45">
        <f>RANK(MobileAverages!F47,MobileAverages!F$5:F$55)</f>
        <v>35</v>
      </c>
      <c r="G45">
        <f>RANK(MobileAverages!L47,MobileAverages!L$5:L$55)</f>
        <v>37</v>
      </c>
      <c r="H45">
        <f ca="1">RANK(MobileAverages!M47,MobileAverages!M$5:M$55)</f>
        <v>34</v>
      </c>
      <c r="I45">
        <f ca="1">RANK(MobileAverages!N47,MobileAverages!N$5:N$55)</f>
        <v>34</v>
      </c>
      <c r="J45">
        <f ca="1">RANK(MobileAverages!O47,MobileAverages!O$5:O$55)</f>
        <v>39</v>
      </c>
      <c r="K45">
        <f ca="1">RANK(MobileAverages!P47,MobileAverages!P$5:P$55)</f>
        <v>39</v>
      </c>
    </row>
    <row r="46" spans="1:11">
      <c r="A46" t="s">
        <v>43</v>
      </c>
      <c r="B46">
        <f>RANK(MobileAverages!B48,MobileAverages!B$5:B$55)</f>
        <v>15</v>
      </c>
      <c r="C46">
        <f>RANK(MobileAverages!C48,MobileAverages!C$5:C$55)</f>
        <v>14</v>
      </c>
      <c r="D46">
        <f>RANK(MobileAverages!D48,MobileAverages!D$5:D$55)</f>
        <v>14</v>
      </c>
      <c r="E46">
        <f>RANK(MobileAverages!E48,MobileAverages!E$5:E$55)</f>
        <v>13</v>
      </c>
      <c r="F46">
        <f>RANK(MobileAverages!F48,MobileAverages!F$5:F$55)</f>
        <v>13</v>
      </c>
      <c r="G46">
        <f>RANK(MobileAverages!L48,MobileAverages!L$5:L$55)</f>
        <v>16</v>
      </c>
      <c r="H46">
        <f ca="1">RANK(MobileAverages!M48,MobileAverages!M$5:M$55)</f>
        <v>19</v>
      </c>
      <c r="I46">
        <f ca="1">RANK(MobileAverages!N48,MobileAverages!N$5:N$55)</f>
        <v>18</v>
      </c>
      <c r="J46">
        <f ca="1">RANK(MobileAverages!O48,MobileAverages!O$5:O$55)</f>
        <v>17</v>
      </c>
      <c r="K46">
        <f ca="1">RANK(MobileAverages!P48,MobileAverages!P$5:P$55)</f>
        <v>10</v>
      </c>
    </row>
    <row r="47" spans="1:11">
      <c r="A47" t="s">
        <v>44</v>
      </c>
      <c r="B47">
        <f>RANK(MobileAverages!B49,MobileAverages!B$5:B$55)</f>
        <v>24</v>
      </c>
      <c r="C47">
        <f>RANK(MobileAverages!C49,MobileAverages!C$5:C$55)</f>
        <v>25</v>
      </c>
      <c r="D47">
        <f>RANK(MobileAverages!D49,MobileAverages!D$5:D$55)</f>
        <v>28</v>
      </c>
      <c r="E47">
        <f>RANK(MobileAverages!E49,MobileAverages!E$5:E$55)</f>
        <v>28</v>
      </c>
      <c r="F47">
        <f>RANK(MobileAverages!F49,MobileAverages!F$5:F$55)</f>
        <v>29</v>
      </c>
      <c r="G47">
        <f>RANK(MobileAverages!L49,MobileAverages!L$5:L$55)</f>
        <v>46</v>
      </c>
      <c r="H47">
        <f ca="1">RANK(MobileAverages!M49,MobileAverages!M$5:M$55)</f>
        <v>45</v>
      </c>
      <c r="I47">
        <f ca="1">RANK(MobileAverages!N49,MobileAverages!N$5:N$55)</f>
        <v>40</v>
      </c>
      <c r="J47">
        <f ca="1">RANK(MobileAverages!O49,MobileAverages!O$5:O$55)</f>
        <v>46</v>
      </c>
      <c r="K47">
        <f ca="1">RANK(MobileAverages!P49,MobileAverages!P$5:P$55)</f>
        <v>48</v>
      </c>
    </row>
    <row r="48" spans="1:11">
      <c r="A48" t="s">
        <v>45</v>
      </c>
      <c r="B48">
        <f>RANK(MobileAverages!B50,MobileAverages!B$5:B$55)</f>
        <v>42</v>
      </c>
      <c r="C48">
        <f>RANK(MobileAverages!C50,MobileAverages!C$5:C$55)</f>
        <v>42</v>
      </c>
      <c r="D48">
        <f>RANK(MobileAverages!D50,MobileAverages!D$5:D$55)</f>
        <v>42</v>
      </c>
      <c r="E48">
        <f>RANK(MobileAverages!E50,MobileAverages!E$5:E$55)</f>
        <v>39</v>
      </c>
      <c r="F48">
        <f>RANK(MobileAverages!F50,MobileAverages!F$5:F$55)</f>
        <v>41</v>
      </c>
      <c r="G48">
        <f>RANK(MobileAverages!L50,MobileAverages!L$5:L$55)</f>
        <v>39</v>
      </c>
      <c r="H48">
        <f ca="1">RANK(MobileAverages!M50,MobileAverages!M$5:M$55)</f>
        <v>43</v>
      </c>
      <c r="I48">
        <f ca="1">RANK(MobileAverages!N50,MobileAverages!N$5:N$55)</f>
        <v>35</v>
      </c>
      <c r="J48">
        <f ca="1">RANK(MobileAverages!O50,MobileAverages!O$5:O$55)</f>
        <v>44</v>
      </c>
      <c r="K48">
        <f ca="1">RANK(MobileAverages!P50,MobileAverages!P$5:P$55)</f>
        <v>35</v>
      </c>
    </row>
    <row r="49" spans="1:11">
      <c r="A49" t="s">
        <v>46</v>
      </c>
      <c r="B49">
        <f>RANK(MobileAverages!B51,MobileAverages!B$5:B$55)</f>
        <v>36</v>
      </c>
      <c r="C49">
        <f>RANK(MobileAverages!C51,MobileAverages!C$5:C$55)</f>
        <v>35</v>
      </c>
      <c r="D49">
        <f>RANK(MobileAverages!D51,MobileAverages!D$5:D$55)</f>
        <v>36</v>
      </c>
      <c r="E49">
        <f>RANK(MobileAverages!E51,MobileAverages!E$5:E$55)</f>
        <v>34</v>
      </c>
      <c r="F49">
        <f>RANK(MobileAverages!F51,MobileAverages!F$5:F$55)</f>
        <v>34</v>
      </c>
      <c r="G49">
        <f>RANK(MobileAverages!L51,MobileAverages!L$5:L$55)</f>
        <v>42</v>
      </c>
      <c r="H49">
        <f ca="1">RANK(MobileAverages!M51,MobileAverages!M$5:M$55)</f>
        <v>40</v>
      </c>
      <c r="I49">
        <f ca="1">RANK(MobileAverages!N51,MobileAverages!N$5:N$55)</f>
        <v>41</v>
      </c>
      <c r="J49">
        <f ca="1">RANK(MobileAverages!O51,MobileAverages!O$5:O$55)</f>
        <v>43</v>
      </c>
      <c r="K49">
        <f ca="1">RANK(MobileAverages!P51,MobileAverages!P$5:P$55)</f>
        <v>45</v>
      </c>
    </row>
    <row r="50" spans="1:11">
      <c r="A50" t="s">
        <v>47</v>
      </c>
      <c r="B50">
        <f>RANK(MobileAverages!B52,MobileAverages!B$5:B$55)</f>
        <v>17</v>
      </c>
      <c r="C50">
        <f>RANK(MobileAverages!C52,MobileAverages!C$5:C$55)</f>
        <v>18</v>
      </c>
      <c r="D50">
        <f>RANK(MobileAverages!D52,MobileAverages!D$5:D$55)</f>
        <v>18</v>
      </c>
      <c r="E50">
        <f>RANK(MobileAverages!E52,MobileAverages!E$5:E$55)</f>
        <v>16</v>
      </c>
      <c r="F50">
        <f>RANK(MobileAverages!F52,MobileAverages!F$5:F$55)</f>
        <v>16</v>
      </c>
      <c r="G50">
        <f>RANK(MobileAverages!L52,MobileAverages!L$5:L$55)</f>
        <v>47</v>
      </c>
      <c r="H50">
        <f ca="1">RANK(MobileAverages!M52,MobileAverages!M$5:M$55)</f>
        <v>47</v>
      </c>
      <c r="I50">
        <f ca="1">RANK(MobileAverages!N52,MobileAverages!N$5:N$55)</f>
        <v>48</v>
      </c>
      <c r="J50">
        <f ca="1">RANK(MobileAverages!O52,MobileAverages!O$5:O$55)</f>
        <v>41</v>
      </c>
      <c r="K50">
        <f ca="1">RANK(MobileAverages!P52,MobileAverages!P$5:P$55)</f>
        <v>47</v>
      </c>
    </row>
    <row r="51" spans="1:11">
      <c r="A51" t="s">
        <v>48</v>
      </c>
      <c r="B51">
        <f>RANK(MobileAverages!B53,MobileAverages!B$5:B$55)</f>
        <v>25</v>
      </c>
      <c r="C51">
        <f>RANK(MobileAverages!C53,MobileAverages!C$5:C$55)</f>
        <v>26</v>
      </c>
      <c r="D51">
        <f>RANK(MobileAverages!D53,MobileAverages!D$5:D$55)</f>
        <v>24</v>
      </c>
      <c r="E51">
        <f>RANK(MobileAverages!E53,MobileAverages!E$5:E$55)</f>
        <v>22</v>
      </c>
      <c r="F51">
        <f>RANK(MobileAverages!F53,MobileAverages!F$5:F$55)</f>
        <v>17</v>
      </c>
      <c r="G51">
        <f>RANK(MobileAverages!L53,MobileAverages!L$5:L$55)</f>
        <v>14</v>
      </c>
      <c r="H51">
        <f ca="1">RANK(MobileAverages!M53,MobileAverages!M$5:M$55)</f>
        <v>21</v>
      </c>
      <c r="I51">
        <f ca="1">RANK(MobileAverages!N53,MobileAverages!N$5:N$55)</f>
        <v>7</v>
      </c>
      <c r="J51">
        <f ca="1">RANK(MobileAverages!O53,MobileAverages!O$5:O$55)</f>
        <v>8</v>
      </c>
      <c r="K51">
        <f ca="1">RANK(MobileAverages!P53,MobileAverages!P$5:P$55)</f>
        <v>15</v>
      </c>
    </row>
    <row r="52" spans="1:11">
      <c r="A52" t="s">
        <v>49</v>
      </c>
      <c r="B52">
        <f>RANK(MobileAverages!B54,MobileAverages!B$5:B$55)</f>
        <v>45</v>
      </c>
      <c r="C52">
        <f>RANK(MobileAverages!C54,MobileAverages!C$5:C$55)</f>
        <v>45</v>
      </c>
      <c r="D52">
        <f>RANK(MobileAverages!D54,MobileAverages!D$5:D$55)</f>
        <v>45</v>
      </c>
      <c r="E52">
        <f>RANK(MobileAverages!E54,MobileAverages!E$5:E$55)</f>
        <v>45</v>
      </c>
      <c r="F52">
        <f>RANK(MobileAverages!F54,MobileAverages!F$5:F$55)</f>
        <v>45</v>
      </c>
      <c r="G52">
        <f>RANK(MobileAverages!L54,MobileAverages!L$5:L$55)</f>
        <v>31</v>
      </c>
      <c r="H52">
        <f ca="1">RANK(MobileAverages!M54,MobileAverages!M$5:M$55)</f>
        <v>25</v>
      </c>
      <c r="I52">
        <f ca="1">RANK(MobileAverages!N54,MobileAverages!N$5:N$55)</f>
        <v>24</v>
      </c>
      <c r="J52">
        <f ca="1">RANK(MobileAverages!O54,MobileAverages!O$5:O$55)</f>
        <v>24</v>
      </c>
      <c r="K52">
        <f ca="1">RANK(MobileAverages!P54,MobileAverages!P$5:P$55)</f>
        <v>21</v>
      </c>
    </row>
    <row r="53" spans="1:11">
      <c r="A53" t="s">
        <v>50</v>
      </c>
      <c r="B53">
        <f>RANK(MobileAverages!B55,MobileAverages!B$5:B$55)</f>
        <v>44</v>
      </c>
      <c r="C53">
        <f>RANK(MobileAverages!C55,MobileAverages!C$5:C$55)</f>
        <v>44</v>
      </c>
      <c r="D53">
        <f>RANK(MobileAverages!D55,MobileAverages!D$5:D$55)</f>
        <v>44</v>
      </c>
      <c r="E53">
        <f>RANK(MobileAverages!E55,MobileAverages!E$5:E$55)</f>
        <v>43</v>
      </c>
      <c r="F53">
        <f>RANK(MobileAverages!F55,MobileAverages!F$5:F$55)</f>
        <v>43</v>
      </c>
      <c r="G53">
        <f>RANK(MobileAverages!L55,MobileAverages!L$5:L$55)</f>
        <v>32</v>
      </c>
      <c r="H53">
        <f ca="1">RANK(MobileAverages!M55,MobileAverages!M$5:M$55)</f>
        <v>36</v>
      </c>
      <c r="I53">
        <f ca="1">RANK(MobileAverages!N55,MobileAverages!N$5:N$55)</f>
        <v>32</v>
      </c>
      <c r="J53">
        <f ca="1">RANK(MobileAverages!O55,MobileAverages!O$5:O$55)</f>
        <v>36</v>
      </c>
      <c r="K53">
        <f ca="1">RANK(MobileAverages!P55,MobileAverages!P$5:P$55)</f>
        <v>34</v>
      </c>
    </row>
    <row r="54" spans="1:11">
      <c r="A54" t="s">
        <v>51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  <pageSetup scale="8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C96F2-D16D-4B44-82D3-5EBFB5BE70B1}">
  <dimension ref="A1:S91"/>
  <sheetViews>
    <sheetView workbookViewId="0">
      <selection activeCell="I28" sqref="I28"/>
    </sheetView>
  </sheetViews>
  <sheetFormatPr defaultRowHeight="14.5"/>
  <cols>
    <col min="1" max="1" width="19.1796875" customWidth="1"/>
    <col min="2" max="2" width="26" customWidth="1"/>
    <col min="3" max="3" width="12.81640625" customWidth="1"/>
    <col min="5" max="5" width="11.81640625" customWidth="1"/>
    <col min="7" max="7" width="12.81640625" customWidth="1"/>
    <col min="8" max="8" width="23.1796875" bestFit="1" customWidth="1"/>
    <col min="9" max="9" width="12.7265625" customWidth="1"/>
    <col min="15" max="15" width="22.7265625" customWidth="1"/>
    <col min="16" max="16" width="20.1796875" customWidth="1"/>
  </cols>
  <sheetData>
    <row r="1" spans="1:19">
      <c r="B1" t="s">
        <v>238</v>
      </c>
    </row>
    <row r="2" spans="1:19">
      <c r="B2" s="11" t="s">
        <v>54</v>
      </c>
      <c r="C2" s="11" t="s">
        <v>164</v>
      </c>
      <c r="D2" s="11" t="s">
        <v>55</v>
      </c>
      <c r="E2" s="11" t="s">
        <v>165</v>
      </c>
      <c r="F2" s="32" t="s">
        <v>55</v>
      </c>
      <c r="G2" s="30"/>
      <c r="H2" s="30"/>
      <c r="I2" s="30"/>
      <c r="J2" s="30"/>
      <c r="K2" s="30"/>
      <c r="L2" s="30"/>
      <c r="O2" s="26" t="s">
        <v>150</v>
      </c>
    </row>
    <row r="3" spans="1:19">
      <c r="A3" t="s">
        <v>0</v>
      </c>
      <c r="B3" s="7" t="s">
        <v>236</v>
      </c>
      <c r="C3" s="12">
        <v>99457</v>
      </c>
      <c r="D3" s="13">
        <f>C3/C$13</f>
        <v>5.0485274261175016E-2</v>
      </c>
      <c r="E3">
        <v>45962</v>
      </c>
      <c r="F3" s="13">
        <f>E3/E$13</f>
        <v>2.2812529752931226E-2</v>
      </c>
      <c r="G3" s="12"/>
      <c r="I3" s="45"/>
      <c r="J3" s="46"/>
      <c r="K3" s="45"/>
      <c r="L3" s="46"/>
      <c r="O3" s="28" t="s">
        <v>54</v>
      </c>
      <c r="P3" s="11" t="s">
        <v>164</v>
      </c>
      <c r="Q3" s="11" t="s">
        <v>55</v>
      </c>
      <c r="R3" s="11" t="s">
        <v>165</v>
      </c>
      <c r="S3" s="32" t="s">
        <v>55</v>
      </c>
    </row>
    <row r="4" spans="1:19">
      <c r="B4" s="7" t="s">
        <v>237</v>
      </c>
      <c r="C4" s="12">
        <v>199537</v>
      </c>
      <c r="D4" s="13">
        <f t="shared" ref="D4:D12" si="0">C4/C$13</f>
        <v>0.10128678896660948</v>
      </c>
      <c r="E4" s="12">
        <f>C4*1.125</f>
        <v>224479.125</v>
      </c>
      <c r="F4" s="13">
        <f t="shared" ref="F4" si="1">E4/E$13</f>
        <v>0.11141675118520665</v>
      </c>
      <c r="G4" s="12"/>
      <c r="I4" s="45"/>
      <c r="J4" s="46"/>
      <c r="K4" s="45"/>
      <c r="L4" s="46"/>
      <c r="O4" s="27" t="s">
        <v>166</v>
      </c>
    </row>
    <row r="5" spans="1:19">
      <c r="B5" s="8" t="s">
        <v>173</v>
      </c>
      <c r="C5" s="12">
        <v>243795</v>
      </c>
      <c r="D5" s="13">
        <f t="shared" si="0"/>
        <v>0.12375255073552553</v>
      </c>
      <c r="E5" s="12">
        <f t="shared" ref="E5:E7" si="2">C5*1.125</f>
        <v>274269.375</v>
      </c>
      <c r="F5" s="13">
        <f t="shared" ref="F5" si="3">E5/E$13</f>
        <v>0.13612937377627937</v>
      </c>
      <c r="G5" s="12"/>
      <c r="I5" s="45"/>
      <c r="J5" s="46"/>
      <c r="K5" s="45"/>
      <c r="L5" s="46"/>
      <c r="O5" s="29" t="s">
        <v>168</v>
      </c>
    </row>
    <row r="6" spans="1:19">
      <c r="B6" s="8" t="s">
        <v>61</v>
      </c>
      <c r="C6" s="12">
        <v>267945</v>
      </c>
      <c r="D6" s="13">
        <f t="shared" si="0"/>
        <v>0.13601130952985249</v>
      </c>
      <c r="E6" s="12">
        <f t="shared" si="2"/>
        <v>301438.125</v>
      </c>
      <c r="F6" s="13">
        <f t="shared" ref="F6" si="4">E6/E$13</f>
        <v>0.14961416377073022</v>
      </c>
      <c r="G6" s="12"/>
      <c r="I6" s="45"/>
      <c r="J6" s="46"/>
      <c r="K6" s="45"/>
      <c r="L6" s="46"/>
      <c r="O6" s="8" t="s">
        <v>167</v>
      </c>
    </row>
    <row r="7" spans="1:19">
      <c r="B7" s="9" t="s">
        <v>62</v>
      </c>
      <c r="C7" s="12">
        <v>255450</v>
      </c>
      <c r="D7" s="13">
        <f t="shared" si="0"/>
        <v>0.12966873432757028</v>
      </c>
      <c r="E7" s="12">
        <f t="shared" si="2"/>
        <v>287381.25</v>
      </c>
      <c r="F7" s="13">
        <f t="shared" ref="F7" si="5">E7/E$13</f>
        <v>0.14263725068664476</v>
      </c>
      <c r="G7" s="12"/>
      <c r="I7" s="45"/>
      <c r="J7" s="46"/>
      <c r="K7" s="45"/>
      <c r="L7" s="46"/>
      <c r="O7" s="8" t="s">
        <v>169</v>
      </c>
    </row>
    <row r="8" spans="1:19">
      <c r="B8" s="7" t="s">
        <v>158</v>
      </c>
      <c r="C8" s="12">
        <v>330739</v>
      </c>
      <c r="D8" s="13">
        <f t="shared" si="0"/>
        <v>0.1678861128313418</v>
      </c>
      <c r="E8" s="12">
        <f>C8*0.975</f>
        <v>322470.52499999997</v>
      </c>
      <c r="F8" s="13">
        <f t="shared" ref="F8" si="6">E8/E$13</f>
        <v>0.16005327109363934</v>
      </c>
      <c r="G8" s="12"/>
      <c r="I8" s="45"/>
      <c r="J8" s="46"/>
      <c r="K8" s="45"/>
      <c r="L8" s="46"/>
      <c r="O8" s="8" t="s">
        <v>170</v>
      </c>
    </row>
    <row r="9" spans="1:19">
      <c r="B9" s="8" t="s">
        <v>174</v>
      </c>
      <c r="C9" s="12">
        <v>482146</v>
      </c>
      <c r="D9" s="13">
        <f t="shared" si="0"/>
        <v>0.24474167774946448</v>
      </c>
      <c r="E9" s="12">
        <f t="shared" ref="E9:E12" si="7">C9*0.975</f>
        <v>470092.35</v>
      </c>
      <c r="F9" s="13">
        <f t="shared" ref="F9" si="8">E9/E$13</f>
        <v>0.23332308691963707</v>
      </c>
      <c r="G9" s="12"/>
      <c r="I9" s="45"/>
      <c r="J9" s="46"/>
      <c r="K9" s="45"/>
      <c r="L9" s="46"/>
      <c r="O9" s="8" t="s">
        <v>171</v>
      </c>
    </row>
    <row r="10" spans="1:19">
      <c r="B10" s="8" t="s">
        <v>153</v>
      </c>
      <c r="C10" s="12">
        <v>78860</v>
      </c>
      <c r="D10" s="13">
        <f t="shared" si="0"/>
        <v>4.0030050456340546E-2</v>
      </c>
      <c r="E10" s="12">
        <f t="shared" si="7"/>
        <v>76888.5</v>
      </c>
      <c r="F10" s="13">
        <f t="shared" ref="F10" si="9">E10/E$13</f>
        <v>3.8162420997960328E-2</v>
      </c>
      <c r="G10" s="12"/>
      <c r="I10" s="45"/>
      <c r="J10" s="46"/>
      <c r="K10" s="45"/>
      <c r="L10" s="46"/>
      <c r="O10" s="8" t="s">
        <v>172</v>
      </c>
    </row>
    <row r="11" spans="1:19">
      <c r="B11" s="9" t="s">
        <v>154</v>
      </c>
      <c r="C11" s="12">
        <v>10527</v>
      </c>
      <c r="D11" s="13">
        <f t="shared" si="0"/>
        <v>5.3436005725830196E-3</v>
      </c>
      <c r="E11" s="12">
        <f t="shared" si="7"/>
        <v>10263.824999999999</v>
      </c>
      <c r="F11" s="13">
        <f t="shared" ref="F11" si="10">E11/E$13</f>
        <v>5.0942912229968084E-3</v>
      </c>
      <c r="G11" s="12"/>
      <c r="I11" s="45"/>
      <c r="J11" s="46"/>
      <c r="K11" s="45"/>
      <c r="L11" s="46"/>
      <c r="O11" s="8" t="s">
        <v>61</v>
      </c>
    </row>
    <row r="12" spans="1:19">
      <c r="B12" s="7" t="s">
        <v>175</v>
      </c>
      <c r="C12" s="12">
        <v>1564</v>
      </c>
      <c r="D12" s="13">
        <f t="shared" si="0"/>
        <v>7.9390056953736513E-4</v>
      </c>
      <c r="E12" s="12">
        <f t="shared" si="7"/>
        <v>1524.8999999999999</v>
      </c>
      <c r="F12" s="13">
        <f t="shared" ref="F12" si="11">E12/E$13</f>
        <v>7.5686059397425752E-4</v>
      </c>
      <c r="G12" s="12"/>
      <c r="I12" s="45"/>
      <c r="J12" s="46"/>
      <c r="K12" s="45"/>
      <c r="L12" s="46"/>
      <c r="O12" s="8" t="s">
        <v>62</v>
      </c>
    </row>
    <row r="13" spans="1:19">
      <c r="B13" s="8" t="s">
        <v>104</v>
      </c>
      <c r="C13" s="12">
        <f>SUM(C3:C12)</f>
        <v>1970020</v>
      </c>
      <c r="D13" s="13">
        <v>1</v>
      </c>
      <c r="E13" s="12">
        <f>SUM(E3:E12)</f>
        <v>2014769.9749999999</v>
      </c>
      <c r="F13" s="13">
        <v>1</v>
      </c>
      <c r="G13" s="12"/>
      <c r="I13" s="45"/>
      <c r="J13" s="46"/>
      <c r="K13" s="45"/>
      <c r="L13" s="46"/>
      <c r="O13" s="8" t="s">
        <v>176</v>
      </c>
    </row>
    <row r="15" spans="1:19">
      <c r="D15" s="44"/>
    </row>
    <row r="17" spans="1:4">
      <c r="A17" t="s">
        <v>1</v>
      </c>
      <c r="B17" s="12"/>
      <c r="C17" s="13"/>
      <c r="D17" s="12"/>
    </row>
    <row r="18" spans="1:4">
      <c r="B18" s="12"/>
      <c r="C18" s="13"/>
      <c r="D18" s="12"/>
    </row>
    <row r="19" spans="1:4">
      <c r="B19" s="12"/>
      <c r="C19" s="13"/>
      <c r="D19" s="12"/>
    </row>
    <row r="20" spans="1:4">
      <c r="B20" s="12"/>
      <c r="C20" s="13"/>
      <c r="D20" s="12"/>
    </row>
    <row r="21" spans="1:4">
      <c r="B21" s="12"/>
      <c r="C21" s="13"/>
      <c r="D21" s="12"/>
    </row>
    <row r="22" spans="1:4">
      <c r="B22" s="12"/>
      <c r="C22" s="13"/>
      <c r="D22" s="12"/>
    </row>
    <row r="23" spans="1:4">
      <c r="B23" s="12"/>
      <c r="C23" s="13"/>
      <c r="D23" s="12"/>
    </row>
    <row r="26" spans="1:4">
      <c r="A26" t="s">
        <v>2</v>
      </c>
      <c r="B26" s="12"/>
      <c r="C26" s="13"/>
      <c r="D26" s="12"/>
    </row>
    <row r="27" spans="1:4">
      <c r="B27" s="12"/>
      <c r="C27" s="13"/>
      <c r="D27" s="12"/>
    </row>
    <row r="28" spans="1:4">
      <c r="B28" s="12"/>
      <c r="C28" s="13"/>
      <c r="D28" s="12"/>
    </row>
    <row r="29" spans="1:4">
      <c r="B29" s="12"/>
      <c r="C29" s="13"/>
      <c r="D29" s="12"/>
    </row>
    <row r="30" spans="1:4">
      <c r="B30" s="12"/>
      <c r="C30" s="13"/>
      <c r="D30" s="12"/>
    </row>
    <row r="31" spans="1:4">
      <c r="B31" s="12"/>
      <c r="C31" s="13"/>
      <c r="D31" s="12"/>
    </row>
    <row r="32" spans="1:4">
      <c r="B32" s="12"/>
      <c r="C32" s="13"/>
      <c r="D32" s="12"/>
    </row>
    <row r="33" spans="1:4">
      <c r="B33" s="12"/>
      <c r="C33" s="13"/>
      <c r="D33" s="12"/>
    </row>
    <row r="34" spans="1:4">
      <c r="B34" s="12"/>
      <c r="C34" s="13"/>
      <c r="D34" s="12"/>
    </row>
    <row r="35" spans="1:4">
      <c r="B35" s="12"/>
      <c r="C35" s="13"/>
      <c r="D35" s="12"/>
    </row>
    <row r="36" spans="1:4">
      <c r="B36" s="12"/>
      <c r="C36" s="13"/>
      <c r="D36" s="12"/>
    </row>
    <row r="37" spans="1:4">
      <c r="B37" s="12"/>
      <c r="C37" s="13"/>
      <c r="D37" s="12"/>
    </row>
    <row r="38" spans="1:4">
      <c r="B38" s="12"/>
      <c r="C38" s="13"/>
      <c r="D38" s="12"/>
    </row>
    <row r="43" spans="1:4">
      <c r="A43" t="s">
        <v>3</v>
      </c>
    </row>
    <row r="44" spans="1:4">
      <c r="A44" t="s">
        <v>4</v>
      </c>
    </row>
    <row r="45" spans="1:4">
      <c r="A45" t="s">
        <v>5</v>
      </c>
    </row>
    <row r="46" spans="1:4">
      <c r="A46" t="s">
        <v>6</v>
      </c>
    </row>
    <row r="47" spans="1:4">
      <c r="A47" t="s">
        <v>7</v>
      </c>
    </row>
    <row r="48" spans="1:4">
      <c r="A48" t="s">
        <v>8</v>
      </c>
    </row>
    <row r="49" spans="1:1">
      <c r="A49" t="s">
        <v>9</v>
      </c>
    </row>
    <row r="50" spans="1:1">
      <c r="A50" t="s">
        <v>10</v>
      </c>
    </row>
    <row r="51" spans="1:1">
      <c r="A51" t="s">
        <v>11</v>
      </c>
    </row>
    <row r="52" spans="1:1">
      <c r="A52" t="s">
        <v>12</v>
      </c>
    </row>
    <row r="53" spans="1:1">
      <c r="A53" t="s">
        <v>13</v>
      </c>
    </row>
    <row r="54" spans="1:1">
      <c r="A54" t="s">
        <v>14</v>
      </c>
    </row>
    <row r="55" spans="1:1">
      <c r="A55" t="s">
        <v>15</v>
      </c>
    </row>
    <row r="56" spans="1:1">
      <c r="A56" t="s">
        <v>16</v>
      </c>
    </row>
    <row r="57" spans="1:1">
      <c r="A57" t="s">
        <v>17</v>
      </c>
    </row>
    <row r="58" spans="1:1">
      <c r="A58" t="s">
        <v>18</v>
      </c>
    </row>
    <row r="59" spans="1:1">
      <c r="A59" t="s">
        <v>19</v>
      </c>
    </row>
    <row r="60" spans="1:1">
      <c r="A60" t="s">
        <v>20</v>
      </c>
    </row>
    <row r="61" spans="1:1">
      <c r="A61" t="s">
        <v>21</v>
      </c>
    </row>
    <row r="62" spans="1:1">
      <c r="A62" t="s">
        <v>22</v>
      </c>
    </row>
    <row r="63" spans="1:1">
      <c r="A63" t="s">
        <v>23</v>
      </c>
    </row>
    <row r="64" spans="1:1">
      <c r="A64" t="s">
        <v>24</v>
      </c>
    </row>
    <row r="65" spans="1:1">
      <c r="A65" t="s">
        <v>25</v>
      </c>
    </row>
    <row r="66" spans="1:1">
      <c r="A66" t="s">
        <v>26</v>
      </c>
    </row>
    <row r="67" spans="1:1">
      <c r="A67" t="s">
        <v>27</v>
      </c>
    </row>
    <row r="68" spans="1:1">
      <c r="A68" t="s">
        <v>28</v>
      </c>
    </row>
    <row r="69" spans="1:1">
      <c r="A69" t="s">
        <v>29</v>
      </c>
    </row>
    <row r="70" spans="1:1">
      <c r="A70" t="s">
        <v>30</v>
      </c>
    </row>
    <row r="71" spans="1:1">
      <c r="A71" t="s">
        <v>31</v>
      </c>
    </row>
    <row r="72" spans="1:1">
      <c r="A72" t="s">
        <v>32</v>
      </c>
    </row>
    <row r="73" spans="1:1">
      <c r="A73" t="s">
        <v>33</v>
      </c>
    </row>
    <row r="74" spans="1:1">
      <c r="A74" t="s">
        <v>34</v>
      </c>
    </row>
    <row r="75" spans="1:1">
      <c r="A75" t="s">
        <v>35</v>
      </c>
    </row>
    <row r="76" spans="1:1">
      <c r="A76" t="s">
        <v>36</v>
      </c>
    </row>
    <row r="77" spans="1:1">
      <c r="A77" t="s">
        <v>37</v>
      </c>
    </row>
    <row r="78" spans="1:1">
      <c r="A78" t="s">
        <v>38</v>
      </c>
    </row>
    <row r="79" spans="1:1">
      <c r="A79" t="s">
        <v>39</v>
      </c>
    </row>
    <row r="80" spans="1:1">
      <c r="A80" t="s">
        <v>40</v>
      </c>
    </row>
    <row r="81" spans="1:1">
      <c r="A81" t="s">
        <v>41</v>
      </c>
    </row>
    <row r="82" spans="1:1">
      <c r="A82" t="s">
        <v>42</v>
      </c>
    </row>
    <row r="83" spans="1:1">
      <c r="A83" t="s">
        <v>43</v>
      </c>
    </row>
    <row r="84" spans="1:1">
      <c r="A84" t="s">
        <v>44</v>
      </c>
    </row>
    <row r="85" spans="1:1">
      <c r="A85" t="s">
        <v>45</v>
      </c>
    </row>
    <row r="86" spans="1:1">
      <c r="A86" t="s">
        <v>46</v>
      </c>
    </row>
    <row r="87" spans="1:1">
      <c r="A87" t="s">
        <v>47</v>
      </c>
    </row>
    <row r="88" spans="1:1">
      <c r="A88" t="s">
        <v>48</v>
      </c>
    </row>
    <row r="89" spans="1:1">
      <c r="A89" t="s">
        <v>49</v>
      </c>
    </row>
    <row r="90" spans="1:1">
      <c r="A90" t="s">
        <v>50</v>
      </c>
    </row>
    <row r="91" spans="1:1">
      <c r="A91" t="s">
        <v>51</v>
      </c>
    </row>
  </sheetData>
  <sortState xmlns:xlrd2="http://schemas.microsoft.com/office/spreadsheetml/2017/richdata2" ref="O4:Q13">
    <sortCondition ref="P3:P13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2DC99-B6FA-4E03-8160-3526A9123CBB}">
  <dimension ref="A1:AF95"/>
  <sheetViews>
    <sheetView workbookViewId="0">
      <selection activeCell="K11" sqref="K11"/>
    </sheetView>
  </sheetViews>
  <sheetFormatPr defaultRowHeight="14.5"/>
  <cols>
    <col min="1" max="1" width="15.453125" customWidth="1"/>
    <col min="4" max="5" width="11" customWidth="1"/>
    <col min="6" max="7" width="14.26953125" customWidth="1"/>
    <col min="9" max="9" width="12.26953125" customWidth="1"/>
    <col min="10" max="10" width="13.54296875" customWidth="1"/>
    <col min="11" max="11" width="13.453125" customWidth="1"/>
    <col min="12" max="12" width="11.1796875" customWidth="1"/>
    <col min="13" max="13" width="13.1796875" customWidth="1"/>
    <col min="14" max="14" width="13.81640625" customWidth="1"/>
    <col min="15" max="15" width="13.453125" customWidth="1"/>
    <col min="16" max="17" width="13" customWidth="1"/>
    <col min="18" max="19" width="12.81640625" customWidth="1"/>
    <col min="20" max="20" width="13.453125" customWidth="1"/>
    <col min="21" max="21" width="13" customWidth="1"/>
    <col min="22" max="23" width="12.54296875" customWidth="1"/>
    <col min="24" max="24" width="11.1796875" customWidth="1"/>
    <col min="25" max="25" width="12.26953125" customWidth="1"/>
  </cols>
  <sheetData>
    <row r="1" spans="1:32">
      <c r="B1" s="33" t="s">
        <v>177</v>
      </c>
      <c r="C1" s="33"/>
      <c r="D1" s="33"/>
      <c r="E1" s="33"/>
      <c r="F1" s="33"/>
      <c r="G1" s="33"/>
      <c r="H1" s="33"/>
      <c r="I1" s="33"/>
    </row>
    <row r="2" spans="1:32">
      <c r="D2" t="s">
        <v>124</v>
      </c>
      <c r="E2" t="s">
        <v>124</v>
      </c>
      <c r="F2" t="s">
        <v>124</v>
      </c>
      <c r="G2" t="s">
        <v>124</v>
      </c>
      <c r="H2" t="s">
        <v>124</v>
      </c>
      <c r="I2" t="s">
        <v>124</v>
      </c>
      <c r="J2" t="s">
        <v>124</v>
      </c>
      <c r="K2" t="s">
        <v>124</v>
      </c>
      <c r="L2" t="s">
        <v>124</v>
      </c>
      <c r="M2" t="s">
        <v>124</v>
      </c>
      <c r="N2" t="s">
        <v>124</v>
      </c>
      <c r="O2" t="s">
        <v>124</v>
      </c>
      <c r="P2" t="s">
        <v>125</v>
      </c>
      <c r="Q2" t="s">
        <v>125</v>
      </c>
      <c r="R2" t="s">
        <v>126</v>
      </c>
      <c r="S2" t="s">
        <v>126</v>
      </c>
      <c r="T2" t="s">
        <v>127</v>
      </c>
      <c r="U2" t="s">
        <v>127</v>
      </c>
      <c r="V2" t="s">
        <v>128</v>
      </c>
      <c r="W2" t="s">
        <v>128</v>
      </c>
      <c r="X2" t="s">
        <v>133</v>
      </c>
      <c r="Y2" t="s">
        <v>133</v>
      </c>
    </row>
    <row r="3" spans="1:32" ht="142.5" customHeight="1">
      <c r="B3" s="2" t="s">
        <v>131</v>
      </c>
      <c r="C3" s="2" t="s">
        <v>123</v>
      </c>
      <c r="D3" s="14" t="s">
        <v>105</v>
      </c>
      <c r="E3" s="14" t="s">
        <v>105</v>
      </c>
      <c r="F3" s="14" t="s">
        <v>106</v>
      </c>
      <c r="G3" s="14" t="s">
        <v>106</v>
      </c>
      <c r="H3" s="14" t="s">
        <v>108</v>
      </c>
      <c r="I3" s="14" t="s">
        <v>108</v>
      </c>
      <c r="J3" s="14" t="s">
        <v>112</v>
      </c>
      <c r="K3" s="14" t="s">
        <v>112</v>
      </c>
      <c r="L3" s="14" t="s">
        <v>113</v>
      </c>
      <c r="M3" s="14" t="s">
        <v>113</v>
      </c>
      <c r="N3" s="14" t="s">
        <v>136</v>
      </c>
      <c r="O3" s="14" t="s">
        <v>136</v>
      </c>
      <c r="P3" s="14" t="s">
        <v>134</v>
      </c>
      <c r="Q3" s="14" t="s">
        <v>134</v>
      </c>
      <c r="R3" s="14" t="s">
        <v>129</v>
      </c>
      <c r="S3" s="14" t="s">
        <v>129</v>
      </c>
      <c r="T3" s="14" t="s">
        <v>130</v>
      </c>
      <c r="U3" s="14" t="s">
        <v>130</v>
      </c>
      <c r="V3" s="14" t="s">
        <v>121</v>
      </c>
      <c r="W3" s="14" t="s">
        <v>121</v>
      </c>
      <c r="X3" s="14" t="s">
        <v>122</v>
      </c>
      <c r="Y3" s="14" t="s">
        <v>122</v>
      </c>
    </row>
    <row r="4" spans="1:32" ht="142.5" customHeight="1">
      <c r="B4" s="2"/>
      <c r="C4" s="2"/>
      <c r="D4" s="2" t="s">
        <v>135</v>
      </c>
      <c r="E4" s="2" t="s">
        <v>132</v>
      </c>
      <c r="F4" s="2" t="s">
        <v>135</v>
      </c>
      <c r="G4" s="2" t="s">
        <v>132</v>
      </c>
      <c r="H4" s="2" t="s">
        <v>135</v>
      </c>
      <c r="I4" s="2" t="s">
        <v>132</v>
      </c>
      <c r="J4" s="2" t="s">
        <v>135</v>
      </c>
      <c r="K4" s="2" t="s">
        <v>132</v>
      </c>
      <c r="L4" s="2" t="s">
        <v>135</v>
      </c>
      <c r="M4" s="2" t="s">
        <v>132</v>
      </c>
      <c r="N4" s="2" t="s">
        <v>135</v>
      </c>
      <c r="O4" s="2" t="s">
        <v>132</v>
      </c>
      <c r="P4" s="2" t="s">
        <v>135</v>
      </c>
      <c r="Q4" s="2" t="s">
        <v>132</v>
      </c>
      <c r="R4" s="2" t="s">
        <v>135</v>
      </c>
      <c r="S4" s="2" t="s">
        <v>132</v>
      </c>
      <c r="T4" s="2" t="s">
        <v>135</v>
      </c>
      <c r="U4" s="2" t="s">
        <v>132</v>
      </c>
      <c r="V4" s="2" t="s">
        <v>135</v>
      </c>
      <c r="W4" s="2" t="s">
        <v>132</v>
      </c>
      <c r="X4" s="2" t="s">
        <v>135</v>
      </c>
      <c r="Y4" s="2" t="s">
        <v>132</v>
      </c>
    </row>
    <row r="5" spans="1:32" ht="15.5">
      <c r="A5" t="s">
        <v>0</v>
      </c>
      <c r="B5">
        <v>2023</v>
      </c>
      <c r="AA5" s="15" t="s">
        <v>137</v>
      </c>
      <c r="AB5" s="16"/>
      <c r="AC5" s="16"/>
      <c r="AD5" s="16"/>
      <c r="AE5" s="16"/>
      <c r="AF5" s="17"/>
    </row>
    <row r="6" spans="1:32" ht="15.5">
      <c r="B6">
        <f>B5-1</f>
        <v>2022</v>
      </c>
      <c r="AA6" s="24" t="s">
        <v>111</v>
      </c>
      <c r="AB6" s="18"/>
      <c r="AC6" s="18"/>
      <c r="AD6" s="18"/>
      <c r="AE6" s="18"/>
      <c r="AF6" s="19"/>
    </row>
    <row r="7" spans="1:32" ht="15.5">
      <c r="B7">
        <f t="shared" ref="B7:B16" si="0">B6-1</f>
        <v>2021</v>
      </c>
      <c r="AA7" s="20" t="s">
        <v>107</v>
      </c>
      <c r="AB7" s="18"/>
      <c r="AC7" s="18"/>
      <c r="AD7" s="18"/>
      <c r="AE7" s="18"/>
      <c r="AF7" s="19"/>
    </row>
    <row r="8" spans="1:32" ht="15.5">
      <c r="B8">
        <f t="shared" si="0"/>
        <v>2020</v>
      </c>
      <c r="AA8" s="20" t="s">
        <v>109</v>
      </c>
      <c r="AB8" s="18"/>
      <c r="AC8" s="18"/>
      <c r="AD8" s="18"/>
      <c r="AE8" s="18"/>
      <c r="AF8" s="19"/>
    </row>
    <row r="9" spans="1:32" ht="15.5">
      <c r="B9">
        <f t="shared" si="0"/>
        <v>2019</v>
      </c>
      <c r="AA9" s="20" t="s">
        <v>110</v>
      </c>
      <c r="AB9" s="18"/>
      <c r="AC9" s="18"/>
      <c r="AD9" s="18"/>
      <c r="AE9" s="18"/>
      <c r="AF9" s="19"/>
    </row>
    <row r="10" spans="1:32" ht="15.5">
      <c r="B10">
        <f t="shared" si="0"/>
        <v>2018</v>
      </c>
      <c r="AA10" s="20" t="s">
        <v>114</v>
      </c>
      <c r="AB10" s="18"/>
      <c r="AC10" s="18"/>
      <c r="AD10" s="18"/>
      <c r="AE10" s="18"/>
      <c r="AF10" s="19"/>
    </row>
    <row r="11" spans="1:32" ht="15.5">
      <c r="B11">
        <f t="shared" si="0"/>
        <v>2017</v>
      </c>
      <c r="AA11" s="20" t="s">
        <v>115</v>
      </c>
      <c r="AB11" s="18"/>
      <c r="AC11" s="18"/>
      <c r="AD11" s="18"/>
      <c r="AE11" s="18"/>
      <c r="AF11" s="19"/>
    </row>
    <row r="12" spans="1:32" ht="15.5">
      <c r="B12">
        <f t="shared" si="0"/>
        <v>2016</v>
      </c>
      <c r="AA12" s="20" t="s">
        <v>116</v>
      </c>
      <c r="AB12" s="18"/>
      <c r="AC12" s="18"/>
      <c r="AD12" s="18"/>
      <c r="AE12" s="18"/>
      <c r="AF12" s="19"/>
    </row>
    <row r="13" spans="1:32" ht="15.5">
      <c r="B13">
        <f t="shared" si="0"/>
        <v>2015</v>
      </c>
      <c r="AA13" s="20" t="s">
        <v>117</v>
      </c>
      <c r="AB13" s="18"/>
      <c r="AC13" s="18"/>
      <c r="AD13" s="18"/>
      <c r="AE13" s="18"/>
      <c r="AF13" s="19"/>
    </row>
    <row r="14" spans="1:32" ht="15.5">
      <c r="B14">
        <f t="shared" si="0"/>
        <v>2014</v>
      </c>
      <c r="AA14" s="20" t="s">
        <v>118</v>
      </c>
      <c r="AB14" s="18"/>
      <c r="AC14" s="18"/>
      <c r="AD14" s="18"/>
      <c r="AE14" s="18"/>
      <c r="AF14" s="19"/>
    </row>
    <row r="15" spans="1:32" ht="15.5">
      <c r="B15">
        <f t="shared" si="0"/>
        <v>2013</v>
      </c>
      <c r="AA15" s="20" t="s">
        <v>119</v>
      </c>
      <c r="AB15" s="18"/>
      <c r="AC15" s="18"/>
      <c r="AD15" s="18"/>
      <c r="AE15" s="18"/>
      <c r="AF15" s="19"/>
    </row>
    <row r="16" spans="1:32" ht="15.5">
      <c r="B16">
        <f t="shared" si="0"/>
        <v>2012</v>
      </c>
      <c r="AA16" s="21" t="s">
        <v>120</v>
      </c>
      <c r="AB16" s="22"/>
      <c r="AC16" s="22"/>
      <c r="AD16" s="22"/>
      <c r="AE16" s="22"/>
      <c r="AF16" s="23"/>
    </row>
    <row r="19" spans="1:2">
      <c r="A19" t="s">
        <v>1</v>
      </c>
      <c r="B19">
        <v>2023</v>
      </c>
    </row>
    <row r="20" spans="1:2">
      <c r="B20">
        <f>B19-1</f>
        <v>2022</v>
      </c>
    </row>
    <row r="21" spans="1:2">
      <c r="B21">
        <f t="shared" ref="B21:B30" si="1">B20-1</f>
        <v>2021</v>
      </c>
    </row>
    <row r="22" spans="1:2">
      <c r="B22">
        <f t="shared" si="1"/>
        <v>2020</v>
      </c>
    </row>
    <row r="23" spans="1:2">
      <c r="B23">
        <f t="shared" si="1"/>
        <v>2019</v>
      </c>
    </row>
    <row r="24" spans="1:2">
      <c r="B24">
        <f t="shared" si="1"/>
        <v>2018</v>
      </c>
    </row>
    <row r="25" spans="1:2">
      <c r="B25">
        <f t="shared" si="1"/>
        <v>2017</v>
      </c>
    </row>
    <row r="26" spans="1:2">
      <c r="B26">
        <f t="shared" si="1"/>
        <v>2016</v>
      </c>
    </row>
    <row r="27" spans="1:2">
      <c r="B27">
        <f t="shared" si="1"/>
        <v>2015</v>
      </c>
    </row>
    <row r="28" spans="1:2">
      <c r="B28">
        <f t="shared" si="1"/>
        <v>2014</v>
      </c>
    </row>
    <row r="29" spans="1:2">
      <c r="B29">
        <f t="shared" si="1"/>
        <v>2013</v>
      </c>
    </row>
    <row r="30" spans="1:2">
      <c r="B30">
        <f t="shared" si="1"/>
        <v>2012</v>
      </c>
    </row>
    <row r="33" spans="1:2">
      <c r="A33" t="s">
        <v>2</v>
      </c>
      <c r="B33">
        <v>2023</v>
      </c>
    </row>
    <row r="34" spans="1:2">
      <c r="B34">
        <f>B33-1</f>
        <v>2022</v>
      </c>
    </row>
    <row r="35" spans="1:2">
      <c r="B35">
        <f t="shared" ref="B35:B44" si="2">B34-1</f>
        <v>2021</v>
      </c>
    </row>
    <row r="36" spans="1:2">
      <c r="B36">
        <f t="shared" si="2"/>
        <v>2020</v>
      </c>
    </row>
    <row r="37" spans="1:2">
      <c r="B37">
        <f t="shared" si="2"/>
        <v>2019</v>
      </c>
    </row>
    <row r="38" spans="1:2">
      <c r="B38">
        <f t="shared" si="2"/>
        <v>2018</v>
      </c>
    </row>
    <row r="39" spans="1:2">
      <c r="B39">
        <f t="shared" si="2"/>
        <v>2017</v>
      </c>
    </row>
    <row r="40" spans="1:2">
      <c r="B40">
        <f t="shared" si="2"/>
        <v>2016</v>
      </c>
    </row>
    <row r="41" spans="1:2">
      <c r="B41">
        <f t="shared" si="2"/>
        <v>2015</v>
      </c>
    </row>
    <row r="42" spans="1:2">
      <c r="B42">
        <f t="shared" si="2"/>
        <v>2014</v>
      </c>
    </row>
    <row r="43" spans="1:2">
      <c r="B43">
        <f t="shared" si="2"/>
        <v>2013</v>
      </c>
    </row>
    <row r="44" spans="1:2">
      <c r="B44">
        <f t="shared" si="2"/>
        <v>2012</v>
      </c>
    </row>
    <row r="46" spans="1:2">
      <c r="A46" t="s">
        <v>138</v>
      </c>
    </row>
    <row r="47" spans="1:2">
      <c r="A47" t="s">
        <v>3</v>
      </c>
    </row>
    <row r="48" spans="1:2">
      <c r="A48" t="s">
        <v>4</v>
      </c>
    </row>
    <row r="49" spans="1:1">
      <c r="A49" t="s">
        <v>5</v>
      </c>
    </row>
    <row r="50" spans="1:1">
      <c r="A50" t="s">
        <v>6</v>
      </c>
    </row>
    <row r="51" spans="1:1">
      <c r="A51" t="s">
        <v>7</v>
      </c>
    </row>
    <row r="52" spans="1:1">
      <c r="A52" t="s">
        <v>8</v>
      </c>
    </row>
    <row r="53" spans="1:1">
      <c r="A53" t="s">
        <v>9</v>
      </c>
    </row>
    <row r="54" spans="1:1">
      <c r="A54" t="s">
        <v>10</v>
      </c>
    </row>
    <row r="55" spans="1:1">
      <c r="A55" t="s">
        <v>11</v>
      </c>
    </row>
    <row r="56" spans="1:1">
      <c r="A56" t="s">
        <v>12</v>
      </c>
    </row>
    <row r="57" spans="1:1">
      <c r="A57" t="s">
        <v>13</v>
      </c>
    </row>
    <row r="58" spans="1:1">
      <c r="A58" t="s">
        <v>14</v>
      </c>
    </row>
    <row r="59" spans="1:1">
      <c r="A59" t="s">
        <v>15</v>
      </c>
    </row>
    <row r="60" spans="1:1">
      <c r="A60" t="s">
        <v>16</v>
      </c>
    </row>
    <row r="61" spans="1:1">
      <c r="A61" t="s">
        <v>17</v>
      </c>
    </row>
    <row r="62" spans="1:1">
      <c r="A62" t="s">
        <v>18</v>
      </c>
    </row>
    <row r="63" spans="1:1">
      <c r="A63" t="s">
        <v>19</v>
      </c>
    </row>
    <row r="64" spans="1:1">
      <c r="A64" t="s">
        <v>20</v>
      </c>
    </row>
    <row r="65" spans="1:1">
      <c r="A65" t="s">
        <v>21</v>
      </c>
    </row>
    <row r="66" spans="1:1">
      <c r="A66" t="s">
        <v>22</v>
      </c>
    </row>
    <row r="67" spans="1:1">
      <c r="A67" t="s">
        <v>23</v>
      </c>
    </row>
    <row r="68" spans="1:1">
      <c r="A68" t="s">
        <v>24</v>
      </c>
    </row>
    <row r="69" spans="1:1">
      <c r="A69" t="s">
        <v>25</v>
      </c>
    </row>
    <row r="70" spans="1:1">
      <c r="A70" t="s">
        <v>26</v>
      </c>
    </row>
    <row r="71" spans="1:1">
      <c r="A71" t="s">
        <v>27</v>
      </c>
    </row>
    <row r="72" spans="1:1">
      <c r="A72" t="s">
        <v>28</v>
      </c>
    </row>
    <row r="73" spans="1:1">
      <c r="A73" t="s">
        <v>29</v>
      </c>
    </row>
    <row r="74" spans="1:1">
      <c r="A74" t="s">
        <v>30</v>
      </c>
    </row>
    <row r="75" spans="1:1">
      <c r="A75" t="s">
        <v>31</v>
      </c>
    </row>
    <row r="76" spans="1:1">
      <c r="A76" t="s">
        <v>32</v>
      </c>
    </row>
    <row r="77" spans="1:1">
      <c r="A77" t="s">
        <v>33</v>
      </c>
    </row>
    <row r="78" spans="1:1">
      <c r="A78" t="s">
        <v>34</v>
      </c>
    </row>
    <row r="79" spans="1:1">
      <c r="A79" t="s">
        <v>35</v>
      </c>
    </row>
    <row r="80" spans="1:1">
      <c r="A80" t="s">
        <v>36</v>
      </c>
    </row>
    <row r="81" spans="1:1">
      <c r="A81" t="s">
        <v>37</v>
      </c>
    </row>
    <row r="82" spans="1:1">
      <c r="A82" t="s">
        <v>38</v>
      </c>
    </row>
    <row r="83" spans="1:1">
      <c r="A83" t="s">
        <v>39</v>
      </c>
    </row>
    <row r="84" spans="1:1">
      <c r="A84" t="s">
        <v>40</v>
      </c>
    </row>
    <row r="85" spans="1:1">
      <c r="A85" t="s">
        <v>41</v>
      </c>
    </row>
    <row r="86" spans="1:1">
      <c r="A86" t="s">
        <v>42</v>
      </c>
    </row>
    <row r="87" spans="1:1">
      <c r="A87" t="s">
        <v>43</v>
      </c>
    </row>
    <row r="88" spans="1:1">
      <c r="A88" t="s">
        <v>44</v>
      </c>
    </row>
    <row r="89" spans="1:1">
      <c r="A89" t="s">
        <v>45</v>
      </c>
    </row>
    <row r="90" spans="1:1">
      <c r="A90" t="s">
        <v>46</v>
      </c>
    </row>
    <row r="91" spans="1:1">
      <c r="A91" t="s">
        <v>47</v>
      </c>
    </row>
    <row r="92" spans="1:1">
      <c r="A92" t="s">
        <v>48</v>
      </c>
    </row>
    <row r="93" spans="1:1">
      <c r="A93" t="s">
        <v>49</v>
      </c>
    </row>
    <row r="94" spans="1:1">
      <c r="A94" t="s">
        <v>50</v>
      </c>
    </row>
    <row r="95" spans="1:1">
      <c r="A95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CC1FF-A32D-423E-8A65-C013B1E8FC53}">
  <dimension ref="A1:Y57"/>
  <sheetViews>
    <sheetView tabSelected="1" workbookViewId="0">
      <selection activeCell="A42" sqref="A42"/>
    </sheetView>
  </sheetViews>
  <sheetFormatPr defaultRowHeight="14.5"/>
  <cols>
    <col min="1" max="1" width="145.81640625" style="2" customWidth="1"/>
    <col min="2" max="11" width="101.1796875" style="2" customWidth="1"/>
  </cols>
  <sheetData>
    <row r="1" spans="1:25" s="35" customFormat="1" ht="21">
      <c r="A1" s="37" t="s">
        <v>215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s="35" customFormat="1" ht="21">
      <c r="A2" s="38" t="s">
        <v>196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s="35" customFormat="1" ht="21">
      <c r="A3" s="38" t="s">
        <v>197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</row>
    <row r="4" spans="1:25" s="35" customFormat="1" ht="18.75" customHeight="1">
      <c r="A4" s="38" t="s">
        <v>218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</row>
    <row r="5" spans="1:25" s="35" customFormat="1" ht="2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25" s="35" customFormat="1" ht="21">
      <c r="A6" s="38" t="s">
        <v>198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</row>
    <row r="7" spans="1:25" s="35" customFormat="1" ht="21">
      <c r="A7" s="38" t="s">
        <v>204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25" s="35" customFormat="1" ht="2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</row>
    <row r="9" spans="1:25" s="35" customFormat="1" ht="21">
      <c r="A9" s="38" t="s">
        <v>205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</row>
    <row r="10" spans="1:25" s="35" customFormat="1" ht="21">
      <c r="A10" s="38" t="s">
        <v>184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</row>
    <row r="11" spans="1:25" s="35" customFormat="1" ht="2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</row>
    <row r="12" spans="1:25" s="35" customFormat="1" ht="21">
      <c r="A12" s="38" t="s">
        <v>199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</row>
    <row r="13" spans="1:25" s="35" customFormat="1" ht="21">
      <c r="A13" s="38" t="s">
        <v>200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</row>
    <row r="14" spans="1:25" s="35" customFormat="1" ht="2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</row>
    <row r="15" spans="1:25" s="35" customFormat="1" ht="21">
      <c r="A15" s="38" t="s">
        <v>201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s="35" customFormat="1" ht="21">
      <c r="A16" s="38" t="s">
        <v>202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s="35" customFormat="1" ht="2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s="35" customFormat="1" ht="42">
      <c r="A18" s="38" t="s">
        <v>203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s="35" customFormat="1" ht="26.25" customHeight="1">
      <c r="A19" s="38" t="s">
        <v>185</v>
      </c>
      <c r="B19" s="38"/>
      <c r="C19" s="38"/>
      <c r="D19" s="38"/>
      <c r="E19" s="38"/>
      <c r="F19" s="38"/>
      <c r="G19" s="38"/>
      <c r="H19" s="38"/>
      <c r="I19" s="38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1:25" s="35" customFormat="1" ht="26.25" customHeight="1">
      <c r="A20" s="38" t="s">
        <v>219</v>
      </c>
      <c r="B20" s="38"/>
      <c r="C20" s="38"/>
      <c r="D20" s="38"/>
      <c r="E20" s="38"/>
      <c r="F20" s="38"/>
      <c r="G20" s="38"/>
      <c r="H20" s="38"/>
      <c r="I20" s="38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25" s="35" customFormat="1" ht="2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35" customFormat="1" ht="42">
      <c r="A22" s="38" t="s">
        <v>206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s="35" customFormat="1" ht="26.25" customHeight="1">
      <c r="A23" s="38" t="s">
        <v>212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s="35" customFormat="1" ht="21" customHeight="1">
      <c r="A24" s="38" t="s">
        <v>183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s="35" customFormat="1" ht="2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s="35" customFormat="1" ht="42">
      <c r="A26" s="38" t="s">
        <v>213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s="35" customFormat="1" ht="42">
      <c r="A27" s="38" t="s">
        <v>214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s="35" customFormat="1" ht="27" customHeight="1">
      <c r="A28" s="38" t="s">
        <v>221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s="35" customFormat="1" ht="21">
      <c r="A29" s="38" t="s">
        <v>220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s="35" customFormat="1" ht="21">
      <c r="A30" s="38" t="s">
        <v>207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s="35" customFormat="1" ht="21">
      <c r="A31" s="38" t="s">
        <v>208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s="35" customFormat="1" ht="42">
      <c r="A32" s="38" t="s">
        <v>186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s="35" customFormat="1" ht="42">
      <c r="A33" s="38" t="s">
        <v>209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s="35" customFormat="1" ht="42">
      <c r="A34" s="38" t="s">
        <v>211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s="35" customFormat="1" ht="21">
      <c r="A35" s="38" t="s">
        <v>187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s="35" customFormat="1" ht="2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s="35" customFormat="1" ht="21">
      <c r="A37" s="38" t="s">
        <v>210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s="35" customFormat="1" ht="21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s="35" customFormat="1" ht="21">
      <c r="A39" s="38" t="s">
        <v>241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s="35" customFormat="1" ht="42">
      <c r="A40" s="38" t="s">
        <v>191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s="35" customFormat="1" ht="21">
      <c r="A41" s="38" t="s">
        <v>242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s="35" customFormat="1" ht="21">
      <c r="A42" s="38" t="s">
        <v>192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s="35" customFormat="1" ht="21">
      <c r="A43" s="38" t="s">
        <v>193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s="35" customFormat="1" ht="2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6" spans="1:25" ht="21">
      <c r="A46" s="41" t="s">
        <v>225</v>
      </c>
    </row>
    <row r="47" spans="1:25" ht="21">
      <c r="A47" s="43" t="s">
        <v>228</v>
      </c>
    </row>
    <row r="48" spans="1:25" ht="21">
      <c r="A48" s="43" t="s">
        <v>226</v>
      </c>
    </row>
    <row r="49" spans="1:5" ht="42">
      <c r="A49" s="43" t="s">
        <v>227</v>
      </c>
    </row>
    <row r="50" spans="1:5" ht="42">
      <c r="A50" s="43" t="s">
        <v>240</v>
      </c>
    </row>
    <row r="51" spans="1:5" ht="21">
      <c r="A51" s="43"/>
    </row>
    <row r="52" spans="1:5" ht="21">
      <c r="A52" s="39"/>
    </row>
    <row r="53" spans="1:5" ht="21">
      <c r="A53" s="40" t="s">
        <v>188</v>
      </c>
      <c r="B53" s="41"/>
      <c r="C53" s="41"/>
      <c r="D53" s="41"/>
      <c r="E53" s="41"/>
    </row>
    <row r="54" spans="1:5" ht="21">
      <c r="A54" s="40" t="s">
        <v>190</v>
      </c>
      <c r="B54" s="41"/>
      <c r="C54" s="41"/>
      <c r="D54" s="41"/>
      <c r="E54" s="41"/>
    </row>
    <row r="55" spans="1:5" ht="21">
      <c r="A55" s="40" t="s">
        <v>189</v>
      </c>
      <c r="B55" s="41"/>
      <c r="C55" s="41"/>
      <c r="D55" s="41"/>
      <c r="E55" s="41"/>
    </row>
    <row r="56" spans="1:5" ht="21">
      <c r="A56" s="40" t="s">
        <v>194</v>
      </c>
      <c r="B56" s="41"/>
      <c r="C56" s="41"/>
      <c r="D56" s="41"/>
      <c r="E56" s="41"/>
    </row>
    <row r="57" spans="1:5" ht="21">
      <c r="A57" s="42" t="s">
        <v>195</v>
      </c>
      <c r="B57" s="41"/>
      <c r="C57" s="41"/>
      <c r="D57" s="41"/>
      <c r="E57" s="41"/>
    </row>
  </sheetData>
  <hyperlinks>
    <hyperlink ref="A57" r:id="rId1" display="mailto:Arthur.schwartz@ldi.la.gov" xr:uid="{2FB322C4-A60C-4259-A545-E114BAB5CAFE}"/>
  </hyperlinks>
  <pageMargins left="0.7" right="0.7" top="0.75" bottom="0.75" header="0.3" footer="0.3"/>
  <pageSetup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24B9-0EC0-4BD9-B47A-FE544EA2418A}">
  <dimension ref="A1:L94"/>
  <sheetViews>
    <sheetView workbookViewId="0">
      <selection activeCell="L10" sqref="L10"/>
    </sheetView>
  </sheetViews>
  <sheetFormatPr defaultRowHeight="14.5"/>
  <cols>
    <col min="1" max="1" width="15.453125" customWidth="1"/>
    <col min="2" max="2" width="10.54296875" customWidth="1"/>
    <col min="5" max="5" width="15.81640625" customWidth="1"/>
    <col min="6" max="6" width="14.7265625" customWidth="1"/>
    <col min="9" max="9" width="10.453125" customWidth="1"/>
    <col min="10" max="10" width="10.7265625" customWidth="1"/>
    <col min="12" max="12" width="29.81640625" customWidth="1"/>
  </cols>
  <sheetData>
    <row r="1" spans="1:12">
      <c r="B1" s="33" t="s">
        <v>177</v>
      </c>
      <c r="C1" s="33"/>
      <c r="D1" s="33"/>
      <c r="E1" s="33"/>
      <c r="F1" s="33"/>
      <c r="G1" s="33"/>
      <c r="H1" s="33"/>
      <c r="I1" s="33"/>
      <c r="J1" s="33"/>
    </row>
    <row r="2" spans="1:12" ht="142.5" customHeight="1">
      <c r="B2" s="2" t="s">
        <v>148</v>
      </c>
      <c r="C2" s="2"/>
      <c r="D2" s="2"/>
      <c r="E2" s="2"/>
      <c r="F2" s="2"/>
      <c r="G2" s="2"/>
      <c r="H2" s="2"/>
      <c r="I2" s="2"/>
      <c r="J2" s="2"/>
      <c r="K2" s="2"/>
      <c r="L2" s="2" t="s">
        <v>147</v>
      </c>
    </row>
    <row r="3" spans="1:12" ht="142.5" customHeight="1">
      <c r="B3" s="2"/>
      <c r="C3" s="2" t="s">
        <v>139</v>
      </c>
      <c r="D3" s="2" t="s">
        <v>140</v>
      </c>
      <c r="E3" s="2" t="s">
        <v>141</v>
      </c>
      <c r="F3" s="2" t="s">
        <v>142</v>
      </c>
      <c r="G3" s="2" t="s">
        <v>143</v>
      </c>
      <c r="H3" s="2" t="s">
        <v>144</v>
      </c>
      <c r="I3" s="2" t="s">
        <v>145</v>
      </c>
      <c r="J3" s="2" t="s">
        <v>146</v>
      </c>
      <c r="K3" s="2"/>
    </row>
    <row r="4" spans="1:12">
      <c r="A4" t="s">
        <v>0</v>
      </c>
      <c r="B4">
        <v>2023</v>
      </c>
    </row>
    <row r="5" spans="1:12">
      <c r="B5">
        <f>B4-1</f>
        <v>2022</v>
      </c>
    </row>
    <row r="6" spans="1:12">
      <c r="B6">
        <f t="shared" ref="B6:B15" si="0">B5-1</f>
        <v>2021</v>
      </c>
    </row>
    <row r="7" spans="1:12">
      <c r="B7">
        <f t="shared" si="0"/>
        <v>2020</v>
      </c>
    </row>
    <row r="8" spans="1:12">
      <c r="B8">
        <f t="shared" si="0"/>
        <v>2019</v>
      </c>
    </row>
    <row r="9" spans="1:12">
      <c r="B9">
        <f t="shared" si="0"/>
        <v>2018</v>
      </c>
    </row>
    <row r="10" spans="1:12">
      <c r="B10">
        <f t="shared" si="0"/>
        <v>2017</v>
      </c>
    </row>
    <row r="11" spans="1:12">
      <c r="B11">
        <f t="shared" si="0"/>
        <v>2016</v>
      </c>
    </row>
    <row r="12" spans="1:12">
      <c r="B12">
        <f t="shared" si="0"/>
        <v>2015</v>
      </c>
    </row>
    <row r="13" spans="1:12">
      <c r="B13">
        <f t="shared" si="0"/>
        <v>2014</v>
      </c>
    </row>
    <row r="14" spans="1:12">
      <c r="B14">
        <f t="shared" si="0"/>
        <v>2013</v>
      </c>
    </row>
    <row r="15" spans="1:12">
      <c r="B15">
        <f t="shared" si="0"/>
        <v>2012</v>
      </c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138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C5154-90B4-4818-8C87-98F29E9AD7C6}">
  <sheetPr>
    <pageSetUpPr fitToPage="1"/>
  </sheetPr>
  <dimension ref="A1:P87"/>
  <sheetViews>
    <sheetView workbookViewId="0"/>
  </sheetViews>
  <sheetFormatPr defaultRowHeight="14.5"/>
  <cols>
    <col min="1" max="1" width="20.26953125" customWidth="1"/>
    <col min="7" max="7" width="13.1796875" customWidth="1"/>
    <col min="8" max="11" width="11.54296875" bestFit="1" customWidth="1"/>
  </cols>
  <sheetData>
    <row r="1" spans="1:16" ht="101.5">
      <c r="A1" s="34" t="s">
        <v>217</v>
      </c>
      <c r="B1" s="2" t="s">
        <v>52</v>
      </c>
      <c r="C1" s="2" t="s">
        <v>52</v>
      </c>
      <c r="D1" s="2" t="s">
        <v>52</v>
      </c>
      <c r="E1" s="2" t="s">
        <v>52</v>
      </c>
      <c r="F1" s="2" t="s">
        <v>52</v>
      </c>
      <c r="G1" s="2" t="s">
        <v>179</v>
      </c>
      <c r="H1" s="2" t="s">
        <v>179</v>
      </c>
      <c r="I1" s="2" t="s">
        <v>179</v>
      </c>
      <c r="J1" s="2" t="s">
        <v>179</v>
      </c>
      <c r="K1" s="2" t="s">
        <v>179</v>
      </c>
      <c r="L1" s="2" t="s">
        <v>178</v>
      </c>
      <c r="M1" s="2" t="s">
        <v>178</v>
      </c>
      <c r="N1" s="2" t="s">
        <v>178</v>
      </c>
      <c r="O1" s="2" t="s">
        <v>178</v>
      </c>
      <c r="P1" s="2" t="s">
        <v>178</v>
      </c>
    </row>
    <row r="2" spans="1:16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  <c r="L2">
        <v>2022</v>
      </c>
      <c r="M2">
        <f>L2-1</f>
        <v>2021</v>
      </c>
      <c r="N2">
        <f t="shared" ref="N2" si="2">M2-1</f>
        <v>2020</v>
      </c>
      <c r="O2">
        <f t="shared" ref="O2" si="3">N2-1</f>
        <v>2019</v>
      </c>
      <c r="P2">
        <f>O2-1</f>
        <v>2018</v>
      </c>
    </row>
    <row r="3" spans="1:16">
      <c r="A3" t="s">
        <v>0</v>
      </c>
      <c r="B3" s="5">
        <v>932.14</v>
      </c>
      <c r="C3" s="5">
        <v>906.36</v>
      </c>
      <c r="D3" s="5">
        <v>857.56</v>
      </c>
      <c r="E3" s="5">
        <v>791.39</v>
      </c>
      <c r="F3" s="5">
        <v>739.93</v>
      </c>
      <c r="G3" s="6">
        <v>286000</v>
      </c>
      <c r="H3" s="4">
        <f ca="1">RANDBETWEEN(85,115)*0.01*G3</f>
        <v>306020</v>
      </c>
      <c r="I3" s="4">
        <f ca="1">RANDBETWEEN(85,115)*0.01*G3*0.98</f>
        <v>311110.8</v>
      </c>
      <c r="J3" s="4">
        <f ca="1">RANDBETWEEN(85,115)*0.01*G3*0.96</f>
        <v>233376</v>
      </c>
      <c r="K3" s="4">
        <f ca="1">RANDBETWEEN(85,115)*0.01*G3*0.94</f>
        <v>301100.80000000005</v>
      </c>
      <c r="L3">
        <f>B3*1000/G3</f>
        <v>3.2592307692307694</v>
      </c>
      <c r="M3">
        <f t="shared" ref="M3:P3" ca="1" si="4">C3*1000/H3</f>
        <v>2.9617672047578592</v>
      </c>
      <c r="N3">
        <f t="shared" ca="1" si="4"/>
        <v>2.756445613588471</v>
      </c>
      <c r="O3">
        <f t="shared" ca="1" si="4"/>
        <v>3.3910513506101743</v>
      </c>
      <c r="P3">
        <f t="shared" ca="1" si="4"/>
        <v>2.4574162539588067</v>
      </c>
    </row>
    <row r="4" spans="1:16">
      <c r="A4" t="s">
        <v>1</v>
      </c>
      <c r="B4" s="5">
        <v>991.09</v>
      </c>
      <c r="C4" s="5">
        <v>965.45</v>
      </c>
      <c r="D4" s="5">
        <v>931.43</v>
      </c>
      <c r="E4" s="5">
        <v>911.37</v>
      </c>
      <c r="F4" s="5">
        <v>915.59</v>
      </c>
      <c r="G4" s="6">
        <v>384000</v>
      </c>
      <c r="H4" s="4">
        <f t="shared" ref="H4:H54" ca="1" si="5">RANDBETWEEN(85,115)*0.01*G4</f>
        <v>341760</v>
      </c>
      <c r="I4" s="4">
        <f t="shared" ref="I4:I54" ca="1" si="6">RANDBETWEEN(85,115)*0.01*G4*0.98</f>
        <v>361267.20000000001</v>
      </c>
      <c r="J4" s="4">
        <f t="shared" ref="J4:J54" ca="1" si="7">RANDBETWEEN(85,115)*0.01*G4*0.96</f>
        <v>317030.39999999997</v>
      </c>
      <c r="K4" s="4">
        <f t="shared" ref="K4:K54" ca="1" si="8">RANDBETWEEN(85,115)*0.01*G4*0.94</f>
        <v>306816</v>
      </c>
      <c r="L4">
        <f t="shared" ref="L4:L54" si="9">B4*1000/G4</f>
        <v>2.5809635416666667</v>
      </c>
      <c r="M4">
        <f t="shared" ref="M4:M54" ca="1" si="10">C4*1000/H4</f>
        <v>2.8249356273408242</v>
      </c>
      <c r="N4">
        <f t="shared" ref="N4:N54" ca="1" si="11">D4*1000/I4</f>
        <v>2.5782301853032878</v>
      </c>
      <c r="O4">
        <f t="shared" ref="O4:O54" ca="1" si="12">E4*1000/J4</f>
        <v>2.874708545300388</v>
      </c>
      <c r="P4">
        <f t="shared" ref="P4:P54" ca="1" si="13">F4*1000/K4</f>
        <v>2.9841664059240718</v>
      </c>
    </row>
    <row r="5" spans="1:16">
      <c r="A5" t="s">
        <v>2</v>
      </c>
      <c r="B5" s="5">
        <v>1063.93</v>
      </c>
      <c r="C5" s="5">
        <v>1049</v>
      </c>
      <c r="D5" s="5">
        <v>997.6</v>
      </c>
      <c r="E5" s="5">
        <v>926.76</v>
      </c>
      <c r="F5" s="5">
        <v>877.11</v>
      </c>
      <c r="G5" s="6">
        <v>443000</v>
      </c>
      <c r="H5" s="4">
        <f t="shared" ca="1" si="5"/>
        <v>465150</v>
      </c>
      <c r="I5" s="4">
        <f t="shared" ca="1" si="6"/>
        <v>486236.80000000005</v>
      </c>
      <c r="J5" s="4">
        <f t="shared" ca="1" si="7"/>
        <v>416774.39999999997</v>
      </c>
      <c r="K5" s="4">
        <f t="shared" ca="1" si="8"/>
        <v>370613.8</v>
      </c>
      <c r="L5">
        <f t="shared" si="9"/>
        <v>2.4016478555304741</v>
      </c>
      <c r="M5">
        <f t="shared" ca="1" si="10"/>
        <v>2.2551864989788242</v>
      </c>
      <c r="N5">
        <f t="shared" ca="1" si="11"/>
        <v>2.0516752331374342</v>
      </c>
      <c r="O5">
        <f t="shared" ca="1" si="12"/>
        <v>2.2236490533007789</v>
      </c>
      <c r="P5">
        <f t="shared" ca="1" si="13"/>
        <v>2.3666415012069169</v>
      </c>
    </row>
    <row r="6" spans="1:16">
      <c r="A6" t="s">
        <v>3</v>
      </c>
      <c r="B6" s="5">
        <v>897.92</v>
      </c>
      <c r="C6" s="5">
        <v>899.11</v>
      </c>
      <c r="D6" s="5">
        <v>849.37</v>
      </c>
      <c r="E6" s="5">
        <v>781</v>
      </c>
      <c r="F6" s="5">
        <v>742.44</v>
      </c>
      <c r="G6" s="6">
        <v>259000</v>
      </c>
      <c r="H6" s="4">
        <f t="shared" ca="1" si="5"/>
        <v>246050.00000000003</v>
      </c>
      <c r="I6" s="4">
        <f t="shared" ca="1" si="6"/>
        <v>241129.00000000003</v>
      </c>
      <c r="J6" s="4">
        <f t="shared" ca="1" si="7"/>
        <v>251126.39999999999</v>
      </c>
      <c r="K6" s="4">
        <f t="shared" ca="1" si="8"/>
        <v>262936.8</v>
      </c>
      <c r="L6">
        <f t="shared" si="9"/>
        <v>3.4668725868725869</v>
      </c>
      <c r="M6">
        <f t="shared" ca="1" si="10"/>
        <v>3.6541759804917695</v>
      </c>
      <c r="N6">
        <f t="shared" ca="1" si="11"/>
        <v>3.5224713742436617</v>
      </c>
      <c r="O6">
        <f t="shared" ca="1" si="12"/>
        <v>3.1099876396906101</v>
      </c>
      <c r="P6">
        <f t="shared" ca="1" si="13"/>
        <v>2.8236443130060151</v>
      </c>
    </row>
    <row r="7" spans="1:16">
      <c r="A7" t="s">
        <v>4</v>
      </c>
      <c r="B7" s="5">
        <v>1051.79</v>
      </c>
      <c r="C7" s="5">
        <v>1033.97</v>
      </c>
      <c r="D7" s="5">
        <v>965.05</v>
      </c>
      <c r="E7" s="5">
        <v>898.84</v>
      </c>
      <c r="F7" s="5">
        <v>840.66</v>
      </c>
      <c r="G7" s="6">
        <v>799000</v>
      </c>
      <c r="H7" s="4">
        <f t="shared" ca="1" si="5"/>
        <v>910860.00000000012</v>
      </c>
      <c r="I7" s="4">
        <f t="shared" ca="1" si="6"/>
        <v>728208.6</v>
      </c>
      <c r="J7" s="4">
        <f t="shared" ca="1" si="7"/>
        <v>690336</v>
      </c>
      <c r="K7" s="4">
        <f t="shared" ca="1" si="8"/>
        <v>803634.2</v>
      </c>
      <c r="L7">
        <f t="shared" si="9"/>
        <v>1.3163829787234043</v>
      </c>
      <c r="M7">
        <f t="shared" ca="1" si="10"/>
        <v>1.1351579825659266</v>
      </c>
      <c r="N7">
        <f t="shared" ca="1" si="11"/>
        <v>1.3252384000957969</v>
      </c>
      <c r="O7">
        <f t="shared" ca="1" si="12"/>
        <v>1.3020326333843231</v>
      </c>
      <c r="P7">
        <f t="shared" ca="1" si="13"/>
        <v>1.0460729520968621</v>
      </c>
    </row>
    <row r="8" spans="1:16">
      <c r="A8" t="s">
        <v>5</v>
      </c>
      <c r="B8" s="5">
        <v>1174.8699999999999</v>
      </c>
      <c r="C8" s="5">
        <v>1133.1400000000001</v>
      </c>
      <c r="D8" s="5">
        <v>1052.6099999999999</v>
      </c>
      <c r="E8" s="5">
        <v>945.59</v>
      </c>
      <c r="F8" s="5">
        <v>869.84</v>
      </c>
      <c r="G8" s="6">
        <v>582000</v>
      </c>
      <c r="H8" s="4">
        <f t="shared" ca="1" si="5"/>
        <v>535440</v>
      </c>
      <c r="I8" s="4">
        <f t="shared" ca="1" si="6"/>
        <v>598878</v>
      </c>
      <c r="J8" s="4">
        <f t="shared" ca="1" si="7"/>
        <v>586656</v>
      </c>
      <c r="K8" s="4">
        <f t="shared" ca="1" si="8"/>
        <v>558021.6</v>
      </c>
      <c r="L8">
        <f t="shared" si="9"/>
        <v>2.0186769759450174</v>
      </c>
      <c r="M8">
        <f t="shared" ca="1" si="10"/>
        <v>2.1162782011056329</v>
      </c>
      <c r="N8">
        <f t="shared" ca="1" si="11"/>
        <v>1.7576367807800588</v>
      </c>
      <c r="O8">
        <f t="shared" ca="1" si="12"/>
        <v>1.6118304423716794</v>
      </c>
      <c r="P8">
        <f t="shared" ca="1" si="13"/>
        <v>1.5587927062321603</v>
      </c>
    </row>
    <row r="9" spans="1:16">
      <c r="A9" t="s">
        <v>6</v>
      </c>
      <c r="B9" s="5">
        <v>1237.55</v>
      </c>
      <c r="C9" s="5">
        <v>1217.25</v>
      </c>
      <c r="D9" s="5">
        <v>1168.79</v>
      </c>
      <c r="E9" s="5">
        <v>1108.67</v>
      </c>
      <c r="F9" s="5">
        <v>1074.96</v>
      </c>
      <c r="G9" s="6">
        <v>432000</v>
      </c>
      <c r="H9" s="4">
        <f t="shared" ca="1" si="5"/>
        <v>436320</v>
      </c>
      <c r="I9" s="4">
        <f t="shared" ca="1" si="6"/>
        <v>427593.6</v>
      </c>
      <c r="J9" s="4">
        <f t="shared" ca="1" si="7"/>
        <v>423014.39999999997</v>
      </c>
      <c r="K9" s="4">
        <f t="shared" ca="1" si="8"/>
        <v>377654.39999999997</v>
      </c>
      <c r="L9">
        <f t="shared" si="9"/>
        <v>2.8646990740740739</v>
      </c>
      <c r="M9">
        <f t="shared" ca="1" si="10"/>
        <v>2.7898102310231021</v>
      </c>
      <c r="N9">
        <f t="shared" ca="1" si="11"/>
        <v>2.7334132222746086</v>
      </c>
      <c r="O9">
        <f t="shared" ca="1" si="12"/>
        <v>2.6208800456911163</v>
      </c>
      <c r="P9">
        <f t="shared" ca="1" si="13"/>
        <v>2.846411957599329</v>
      </c>
    </row>
    <row r="10" spans="1:16">
      <c r="A10" t="s">
        <v>7</v>
      </c>
      <c r="B10" s="5">
        <v>1289.93</v>
      </c>
      <c r="C10" s="5">
        <v>1291.51</v>
      </c>
      <c r="D10" s="5">
        <v>1224.8499999999999</v>
      </c>
      <c r="E10" s="5">
        <v>1173.97</v>
      </c>
      <c r="F10" s="5">
        <v>1146.45</v>
      </c>
      <c r="G10" s="6">
        <v>335000</v>
      </c>
      <c r="H10" s="4">
        <f t="shared" ca="1" si="5"/>
        <v>378550.00000000006</v>
      </c>
      <c r="I10" s="4">
        <f t="shared" ca="1" si="6"/>
        <v>338149</v>
      </c>
      <c r="J10" s="4">
        <f t="shared" ca="1" si="7"/>
        <v>289440</v>
      </c>
      <c r="K10" s="4">
        <f t="shared" ca="1" si="8"/>
        <v>280261</v>
      </c>
      <c r="L10">
        <f t="shared" si="9"/>
        <v>3.8505373134328358</v>
      </c>
      <c r="M10">
        <f t="shared" ca="1" si="10"/>
        <v>3.4117289657905161</v>
      </c>
      <c r="N10">
        <f t="shared" ca="1" si="11"/>
        <v>3.6222197906839884</v>
      </c>
      <c r="O10">
        <f t="shared" ca="1" si="12"/>
        <v>4.0560046987285796</v>
      </c>
      <c r="P10">
        <f t="shared" ca="1" si="13"/>
        <v>4.0906512144037164</v>
      </c>
    </row>
    <row r="11" spans="1:16">
      <c r="A11" t="s">
        <v>8</v>
      </c>
      <c r="B11" s="5">
        <v>1440.58</v>
      </c>
      <c r="C11" s="5">
        <v>1429.36</v>
      </c>
      <c r="D11" s="5">
        <v>1336.73</v>
      </c>
      <c r="E11" s="5">
        <v>1258.46</v>
      </c>
      <c r="F11" s="5">
        <v>1206.03</v>
      </c>
      <c r="G11" s="6">
        <v>606000</v>
      </c>
      <c r="H11" s="4">
        <f t="shared" ca="1" si="5"/>
        <v>539340</v>
      </c>
      <c r="I11" s="4">
        <f t="shared" ca="1" si="6"/>
        <v>564186</v>
      </c>
      <c r="J11" s="4">
        <f t="shared" ca="1" si="7"/>
        <v>657388.80000000005</v>
      </c>
      <c r="K11" s="4">
        <f t="shared" ca="1" si="8"/>
        <v>541158</v>
      </c>
      <c r="L11">
        <f t="shared" si="9"/>
        <v>2.3771947194719472</v>
      </c>
      <c r="M11">
        <f t="shared" ca="1" si="10"/>
        <v>2.6502020988615715</v>
      </c>
      <c r="N11">
        <f t="shared" ca="1" si="11"/>
        <v>2.3693072851860912</v>
      </c>
      <c r="O11">
        <f t="shared" ca="1" si="12"/>
        <v>1.914331366764995</v>
      </c>
      <c r="P11">
        <f t="shared" ca="1" si="13"/>
        <v>2.2286097590722118</v>
      </c>
    </row>
    <row r="12" spans="1:16">
      <c r="A12" t="s">
        <v>9</v>
      </c>
      <c r="B12" s="5">
        <v>1414.17</v>
      </c>
      <c r="C12" s="5">
        <v>1427.23</v>
      </c>
      <c r="D12" s="5">
        <v>1353.35</v>
      </c>
      <c r="E12" s="5">
        <v>1262.25</v>
      </c>
      <c r="F12" s="5">
        <v>1190.5</v>
      </c>
      <c r="G12" s="6">
        <v>409000</v>
      </c>
      <c r="H12" s="4">
        <f t="shared" ca="1" si="5"/>
        <v>445810.00000000006</v>
      </c>
      <c r="I12" s="4">
        <f t="shared" ca="1" si="6"/>
        <v>436893.80000000005</v>
      </c>
      <c r="J12" s="4">
        <f t="shared" ca="1" si="7"/>
        <v>353376</v>
      </c>
      <c r="K12" s="4">
        <f t="shared" ca="1" si="8"/>
        <v>434439.80000000005</v>
      </c>
      <c r="L12">
        <f t="shared" si="9"/>
        <v>3.4576283618581907</v>
      </c>
      <c r="M12">
        <f t="shared" ca="1" si="10"/>
        <v>3.2014311029362279</v>
      </c>
      <c r="N12">
        <f t="shared" ca="1" si="11"/>
        <v>3.0976635511879542</v>
      </c>
      <c r="O12">
        <f t="shared" ca="1" si="12"/>
        <v>3.5719743276283618</v>
      </c>
      <c r="P12">
        <f t="shared" ca="1" si="13"/>
        <v>2.7403106253156362</v>
      </c>
    </row>
    <row r="13" spans="1:16">
      <c r="A13" t="s">
        <v>10</v>
      </c>
      <c r="B13" s="5">
        <v>1259.49</v>
      </c>
      <c r="C13" s="5">
        <v>1218.18</v>
      </c>
      <c r="D13" s="5">
        <v>1134.33</v>
      </c>
      <c r="E13" s="5">
        <v>1006.28</v>
      </c>
      <c r="F13" s="5">
        <v>929.72</v>
      </c>
      <c r="G13" s="6">
        <v>376000</v>
      </c>
      <c r="H13" s="4">
        <f t="shared" ca="1" si="5"/>
        <v>376000</v>
      </c>
      <c r="I13" s="4">
        <f t="shared" ca="1" si="6"/>
        <v>383219.20000000001</v>
      </c>
      <c r="J13" s="4">
        <f t="shared" ca="1" si="7"/>
        <v>350131.20000000001</v>
      </c>
      <c r="K13" s="4">
        <f t="shared" ca="1" si="8"/>
        <v>303958.39999999997</v>
      </c>
      <c r="L13">
        <f t="shared" si="9"/>
        <v>3.3497074468085106</v>
      </c>
      <c r="M13">
        <f t="shared" ca="1" si="10"/>
        <v>3.2398404255319151</v>
      </c>
      <c r="N13">
        <f t="shared" ca="1" si="11"/>
        <v>2.96000304786399</v>
      </c>
      <c r="O13">
        <f t="shared" ca="1" si="12"/>
        <v>2.874008371718944</v>
      </c>
      <c r="P13">
        <f t="shared" ca="1" si="13"/>
        <v>3.058708033730932</v>
      </c>
    </row>
    <row r="14" spans="1:16">
      <c r="A14" t="s">
        <v>11</v>
      </c>
      <c r="B14" s="5">
        <v>839.87</v>
      </c>
      <c r="C14" s="5">
        <v>829.16</v>
      </c>
      <c r="D14" s="5">
        <v>804.05</v>
      </c>
      <c r="E14" s="5">
        <v>780.42</v>
      </c>
      <c r="F14" s="5">
        <v>761.06</v>
      </c>
      <c r="G14" s="6">
        <v>713000</v>
      </c>
      <c r="H14" s="4">
        <f t="shared" ca="1" si="5"/>
        <v>713000</v>
      </c>
      <c r="I14" s="4">
        <f t="shared" ca="1" si="6"/>
        <v>607903.80000000005</v>
      </c>
      <c r="J14" s="4">
        <f t="shared" ca="1" si="7"/>
        <v>677635.2</v>
      </c>
      <c r="K14" s="4">
        <f t="shared" ca="1" si="8"/>
        <v>683624.39999999991</v>
      </c>
      <c r="L14">
        <f t="shared" si="9"/>
        <v>1.177938288920056</v>
      </c>
      <c r="M14">
        <f t="shared" ca="1" si="10"/>
        <v>1.1629172510518935</v>
      </c>
      <c r="N14">
        <f t="shared" ca="1" si="11"/>
        <v>1.3226599340224554</v>
      </c>
      <c r="O14">
        <f t="shared" ca="1" si="12"/>
        <v>1.1516816127615568</v>
      </c>
      <c r="P14">
        <f t="shared" ca="1" si="13"/>
        <v>1.1132721418369504</v>
      </c>
    </row>
    <row r="15" spans="1:16">
      <c r="A15" t="s">
        <v>12</v>
      </c>
      <c r="B15" s="5">
        <v>738.1</v>
      </c>
      <c r="C15" s="5">
        <v>722.14</v>
      </c>
      <c r="D15" s="5">
        <v>679.28</v>
      </c>
      <c r="E15" s="5">
        <v>633.4</v>
      </c>
      <c r="F15" s="5">
        <v>599.02</v>
      </c>
      <c r="G15" s="6">
        <v>460000</v>
      </c>
      <c r="H15" s="4">
        <f t="shared" ca="1" si="5"/>
        <v>391000</v>
      </c>
      <c r="I15" s="4">
        <f t="shared" ca="1" si="6"/>
        <v>495880.00000000006</v>
      </c>
      <c r="J15" s="4">
        <f t="shared" ca="1" si="7"/>
        <v>384192</v>
      </c>
      <c r="K15" s="4">
        <f t="shared" ca="1" si="8"/>
        <v>441048</v>
      </c>
      <c r="L15">
        <f t="shared" si="9"/>
        <v>1.6045652173913043</v>
      </c>
      <c r="M15">
        <f t="shared" ca="1" si="10"/>
        <v>1.8469053708439898</v>
      </c>
      <c r="N15">
        <f t="shared" ca="1" si="11"/>
        <v>1.369847543760587</v>
      </c>
      <c r="O15">
        <f t="shared" ca="1" si="12"/>
        <v>1.648654839247043</v>
      </c>
      <c r="P15">
        <f t="shared" ca="1" si="13"/>
        <v>1.3581741669840923</v>
      </c>
    </row>
    <row r="16" spans="1:16">
      <c r="A16" t="s">
        <v>13</v>
      </c>
      <c r="B16" s="5">
        <v>939.64</v>
      </c>
      <c r="C16" s="5">
        <v>918.82</v>
      </c>
      <c r="D16" s="5">
        <v>899.62</v>
      </c>
      <c r="E16" s="5">
        <v>852.81</v>
      </c>
      <c r="F16" s="5">
        <v>811.4</v>
      </c>
      <c r="G16" s="6">
        <v>295000</v>
      </c>
      <c r="H16" s="4">
        <f t="shared" ca="1" si="5"/>
        <v>315650</v>
      </c>
      <c r="I16" s="4">
        <f t="shared" ca="1" si="6"/>
        <v>289100</v>
      </c>
      <c r="J16" s="4">
        <f t="shared" ca="1" si="7"/>
        <v>280368</v>
      </c>
      <c r="K16" s="4">
        <f t="shared" ca="1" si="8"/>
        <v>241251</v>
      </c>
      <c r="L16">
        <f t="shared" si="9"/>
        <v>3.1852203389830507</v>
      </c>
      <c r="M16">
        <f t="shared" ca="1" si="10"/>
        <v>2.9108823063519722</v>
      </c>
      <c r="N16">
        <f t="shared" ca="1" si="11"/>
        <v>3.1117952265652025</v>
      </c>
      <c r="O16">
        <f t="shared" ca="1" si="12"/>
        <v>3.0417522684471838</v>
      </c>
      <c r="P16">
        <f t="shared" ca="1" si="13"/>
        <v>3.3633021210274774</v>
      </c>
    </row>
    <row r="17" spans="1:16">
      <c r="A17" t="s">
        <v>14</v>
      </c>
      <c r="B17" s="5">
        <v>777.05</v>
      </c>
      <c r="C17" s="5">
        <v>771.23</v>
      </c>
      <c r="D17" s="5">
        <v>747.98</v>
      </c>
      <c r="E17" s="5">
        <v>705.52</v>
      </c>
      <c r="F17" s="5">
        <v>671.16</v>
      </c>
      <c r="G17" s="6">
        <v>258000</v>
      </c>
      <c r="H17" s="4">
        <f t="shared" ca="1" si="5"/>
        <v>273480</v>
      </c>
      <c r="I17" s="4">
        <f t="shared" ca="1" si="6"/>
        <v>245254.8</v>
      </c>
      <c r="J17" s="4">
        <f t="shared" ca="1" si="7"/>
        <v>252633.59999999998</v>
      </c>
      <c r="K17" s="4">
        <f t="shared" ca="1" si="8"/>
        <v>266772</v>
      </c>
      <c r="L17">
        <f t="shared" si="9"/>
        <v>3.0118217054263567</v>
      </c>
      <c r="M17">
        <f t="shared" ca="1" si="10"/>
        <v>2.8200599678221443</v>
      </c>
      <c r="N17">
        <f t="shared" ca="1" si="11"/>
        <v>3.0498077917333322</v>
      </c>
      <c r="O17">
        <f t="shared" ca="1" si="12"/>
        <v>2.7926609920453971</v>
      </c>
      <c r="P17">
        <f t="shared" ca="1" si="13"/>
        <v>2.5158562367864694</v>
      </c>
    </row>
    <row r="18" spans="1:16">
      <c r="A18" t="s">
        <v>15</v>
      </c>
      <c r="B18" s="5">
        <v>714.86</v>
      </c>
      <c r="C18" s="5">
        <v>700.7</v>
      </c>
      <c r="D18" s="5">
        <v>674.93</v>
      </c>
      <c r="E18" s="5">
        <v>635.99</v>
      </c>
      <c r="F18" s="5">
        <v>608.94000000000005</v>
      </c>
      <c r="G18" s="6">
        <v>239000</v>
      </c>
      <c r="H18" s="4">
        <f t="shared" ca="1" si="5"/>
        <v>217490</v>
      </c>
      <c r="I18" s="4">
        <f t="shared" ca="1" si="6"/>
        <v>203771.4</v>
      </c>
      <c r="J18" s="4">
        <f t="shared" ca="1" si="7"/>
        <v>217968.00000000003</v>
      </c>
      <c r="K18" s="4">
        <f t="shared" ca="1" si="8"/>
        <v>202194</v>
      </c>
      <c r="L18">
        <f t="shared" si="9"/>
        <v>2.9910460251046027</v>
      </c>
      <c r="M18">
        <f t="shared" ca="1" si="10"/>
        <v>3.2217573221757321</v>
      </c>
      <c r="N18">
        <f t="shared" ca="1" si="11"/>
        <v>3.3121919955401005</v>
      </c>
      <c r="O18">
        <f t="shared" ca="1" si="12"/>
        <v>2.917813624018204</v>
      </c>
      <c r="P18">
        <f t="shared" ca="1" si="13"/>
        <v>3.0116620671236536</v>
      </c>
    </row>
    <row r="19" spans="1:16">
      <c r="A19" t="s">
        <v>16</v>
      </c>
      <c r="B19" s="5">
        <v>818.99</v>
      </c>
      <c r="C19" s="5">
        <v>806.67</v>
      </c>
      <c r="D19" s="5">
        <v>768.5</v>
      </c>
      <c r="E19" s="5">
        <v>719.73</v>
      </c>
      <c r="F19" s="5">
        <v>708.98</v>
      </c>
      <c r="G19" s="6">
        <v>282000</v>
      </c>
      <c r="H19" s="4">
        <f t="shared" ca="1" si="5"/>
        <v>253800</v>
      </c>
      <c r="I19" s="4">
        <f t="shared" ca="1" si="6"/>
        <v>257014.8</v>
      </c>
      <c r="J19" s="4">
        <f t="shared" ca="1" si="7"/>
        <v>257184</v>
      </c>
      <c r="K19" s="4">
        <f t="shared" ca="1" si="8"/>
        <v>251826</v>
      </c>
      <c r="L19">
        <f t="shared" si="9"/>
        <v>2.9042198581560283</v>
      </c>
      <c r="M19">
        <f t="shared" ca="1" si="10"/>
        <v>3.1783687943262411</v>
      </c>
      <c r="N19">
        <f t="shared" ca="1" si="11"/>
        <v>2.99010018100125</v>
      </c>
      <c r="O19">
        <f t="shared" ca="1" si="12"/>
        <v>2.7985022396416572</v>
      </c>
      <c r="P19">
        <f t="shared" ca="1" si="13"/>
        <v>2.8153566351369594</v>
      </c>
    </row>
    <row r="20" spans="1:16">
      <c r="A20" t="s">
        <v>17</v>
      </c>
      <c r="B20" s="5">
        <v>935.61</v>
      </c>
      <c r="C20" s="5">
        <v>951.86</v>
      </c>
      <c r="D20" s="5">
        <v>910.99</v>
      </c>
      <c r="E20" s="5">
        <v>840.04</v>
      </c>
      <c r="F20" s="5">
        <v>801.75</v>
      </c>
      <c r="G20" s="6">
        <v>257000</v>
      </c>
      <c r="H20" s="4">
        <f t="shared" ca="1" si="5"/>
        <v>231300</v>
      </c>
      <c r="I20" s="4">
        <f t="shared" ca="1" si="6"/>
        <v>241785.60000000001</v>
      </c>
      <c r="J20" s="4">
        <f t="shared" ca="1" si="7"/>
        <v>273859.20000000001</v>
      </c>
      <c r="K20" s="4">
        <f t="shared" ca="1" si="8"/>
        <v>260906.4</v>
      </c>
      <c r="L20">
        <f t="shared" si="9"/>
        <v>3.6405058365758753</v>
      </c>
      <c r="M20">
        <f t="shared" ca="1" si="10"/>
        <v>4.1152615650670121</v>
      </c>
      <c r="N20">
        <f t="shared" ca="1" si="11"/>
        <v>3.7677595357209031</v>
      </c>
      <c r="O20">
        <f t="shared" ca="1" si="12"/>
        <v>3.0674156646919291</v>
      </c>
      <c r="P20">
        <f t="shared" ca="1" si="13"/>
        <v>3.0729411007165788</v>
      </c>
    </row>
    <row r="21" spans="1:16">
      <c r="A21" t="s">
        <v>18</v>
      </c>
      <c r="B21" s="5">
        <v>1557.22</v>
      </c>
      <c r="C21" s="5">
        <v>1549.98</v>
      </c>
      <c r="D21" s="5">
        <v>1449.48</v>
      </c>
      <c r="E21" s="5">
        <v>1328.8</v>
      </c>
      <c r="F21" s="5">
        <v>1254.3699999999999</v>
      </c>
      <c r="G21" s="6">
        <v>260000</v>
      </c>
      <c r="H21" s="4">
        <f t="shared" ca="1" si="5"/>
        <v>299000.00000000006</v>
      </c>
      <c r="I21" s="4">
        <f t="shared" ca="1" si="6"/>
        <v>287924.00000000006</v>
      </c>
      <c r="J21" s="4">
        <f t="shared" ca="1" si="7"/>
        <v>272064</v>
      </c>
      <c r="K21" s="4">
        <f t="shared" ca="1" si="8"/>
        <v>229736</v>
      </c>
      <c r="L21">
        <f t="shared" si="9"/>
        <v>5.9893076923076922</v>
      </c>
      <c r="M21">
        <f t="shared" ca="1" si="10"/>
        <v>5.1838795986622062</v>
      </c>
      <c r="N21">
        <f t="shared" ca="1" si="11"/>
        <v>5.034245148025172</v>
      </c>
      <c r="O21">
        <f t="shared" ca="1" si="12"/>
        <v>4.884144907080687</v>
      </c>
      <c r="P21">
        <f t="shared" ca="1" si="13"/>
        <v>5.4600497962879126</v>
      </c>
    </row>
    <row r="22" spans="1:16">
      <c r="A22" t="s">
        <v>19</v>
      </c>
      <c r="B22" s="5">
        <v>696.37</v>
      </c>
      <c r="C22" s="5">
        <v>687.47</v>
      </c>
      <c r="D22" s="5">
        <v>668.07</v>
      </c>
      <c r="E22" s="5">
        <v>646.64</v>
      </c>
      <c r="F22" s="5">
        <v>619.16</v>
      </c>
      <c r="G22" s="6">
        <v>389000</v>
      </c>
      <c r="H22" s="4">
        <f t="shared" ca="1" si="5"/>
        <v>404560</v>
      </c>
      <c r="I22" s="4">
        <f t="shared" ca="1" si="6"/>
        <v>404093.2</v>
      </c>
      <c r="J22" s="4">
        <f t="shared" ca="1" si="7"/>
        <v>418252.80000000005</v>
      </c>
      <c r="K22" s="4">
        <f t="shared" ca="1" si="8"/>
        <v>394912.8</v>
      </c>
      <c r="L22">
        <f t="shared" si="9"/>
        <v>1.7901542416452443</v>
      </c>
      <c r="M22">
        <f t="shared" ca="1" si="10"/>
        <v>1.6993029464109155</v>
      </c>
      <c r="N22">
        <f t="shared" ca="1" si="11"/>
        <v>1.653257218879209</v>
      </c>
      <c r="O22">
        <f t="shared" ca="1" si="12"/>
        <v>1.5460506181907208</v>
      </c>
      <c r="P22">
        <f t="shared" ca="1" si="13"/>
        <v>1.5678397864034794</v>
      </c>
    </row>
    <row r="23" spans="1:16">
      <c r="A23" t="s">
        <v>20</v>
      </c>
      <c r="B23" s="5">
        <v>1236.6099999999999</v>
      </c>
      <c r="C23" s="5">
        <v>1211.8699999999999</v>
      </c>
      <c r="D23" s="5">
        <v>1150.74</v>
      </c>
      <c r="E23" s="5">
        <v>1081.81</v>
      </c>
      <c r="F23" s="5">
        <v>1020.68</v>
      </c>
      <c r="G23" s="6">
        <v>433000</v>
      </c>
      <c r="H23" s="4">
        <f t="shared" ca="1" si="5"/>
        <v>402690</v>
      </c>
      <c r="I23" s="4">
        <f t="shared" ca="1" si="6"/>
        <v>445557</v>
      </c>
      <c r="J23" s="4">
        <f t="shared" ca="1" si="7"/>
        <v>411523.2</v>
      </c>
      <c r="K23" s="4">
        <f t="shared" ca="1" si="8"/>
        <v>407020</v>
      </c>
      <c r="L23">
        <f t="shared" si="9"/>
        <v>2.8559122401847574</v>
      </c>
      <c r="M23">
        <f t="shared" ca="1" si="10"/>
        <v>3.0094365392733864</v>
      </c>
      <c r="N23">
        <f t="shared" ca="1" si="11"/>
        <v>2.5826998565840062</v>
      </c>
      <c r="O23">
        <f t="shared" ca="1" si="12"/>
        <v>2.6287946827785165</v>
      </c>
      <c r="P23">
        <f t="shared" ca="1" si="13"/>
        <v>2.5076900398014841</v>
      </c>
    </row>
    <row r="24" spans="1:16">
      <c r="A24" t="s">
        <v>21</v>
      </c>
      <c r="B24" s="5">
        <v>1182.69</v>
      </c>
      <c r="C24" s="5">
        <v>1167.1600000000001</v>
      </c>
      <c r="D24" s="5">
        <v>1136.5999999999999</v>
      </c>
      <c r="E24" s="5">
        <v>1096.53</v>
      </c>
      <c r="F24" s="5">
        <v>1058.5</v>
      </c>
      <c r="G24" s="6">
        <v>640000</v>
      </c>
      <c r="H24" s="4">
        <f t="shared" ca="1" si="5"/>
        <v>601600</v>
      </c>
      <c r="I24" s="4">
        <f t="shared" ca="1" si="6"/>
        <v>595840</v>
      </c>
      <c r="J24" s="4">
        <f t="shared" ca="1" si="7"/>
        <v>614400</v>
      </c>
      <c r="K24" s="4">
        <f t="shared" ca="1" si="8"/>
        <v>559488</v>
      </c>
      <c r="L24">
        <f t="shared" si="9"/>
        <v>1.8479531250000001</v>
      </c>
      <c r="M24">
        <f t="shared" ca="1" si="10"/>
        <v>1.9400930851063829</v>
      </c>
      <c r="N24">
        <f t="shared" ca="1" si="11"/>
        <v>1.9075590762620838</v>
      </c>
      <c r="O24">
        <f t="shared" ca="1" si="12"/>
        <v>1.784716796875</v>
      </c>
      <c r="P24">
        <f t="shared" ca="1" si="13"/>
        <v>1.8919083161747883</v>
      </c>
    </row>
    <row r="25" spans="1:16">
      <c r="A25" t="s">
        <v>22</v>
      </c>
      <c r="B25" s="5">
        <v>1495.94</v>
      </c>
      <c r="C25" s="5">
        <v>1471.65</v>
      </c>
      <c r="D25" s="5">
        <v>1361.65</v>
      </c>
      <c r="E25" s="5">
        <v>1304.1099999999999</v>
      </c>
      <c r="F25" s="5">
        <v>1268.0999999999999</v>
      </c>
      <c r="G25" s="6">
        <v>260000</v>
      </c>
      <c r="H25" s="4">
        <f t="shared" ca="1" si="5"/>
        <v>236600</v>
      </c>
      <c r="I25" s="4">
        <f t="shared" ca="1" si="6"/>
        <v>234416</v>
      </c>
      <c r="J25" s="4">
        <f t="shared" ca="1" si="7"/>
        <v>267072</v>
      </c>
      <c r="K25" s="4">
        <f t="shared" ca="1" si="8"/>
        <v>273728</v>
      </c>
      <c r="L25">
        <f t="shared" si="9"/>
        <v>5.7536153846153848</v>
      </c>
      <c r="M25">
        <f t="shared" ca="1" si="10"/>
        <v>6.2199915469146241</v>
      </c>
      <c r="N25">
        <f t="shared" ca="1" si="11"/>
        <v>5.8086905330694147</v>
      </c>
      <c r="O25">
        <f t="shared" ca="1" si="12"/>
        <v>4.8829903546609152</v>
      </c>
      <c r="P25">
        <f t="shared" ca="1" si="13"/>
        <v>4.6327010755202247</v>
      </c>
    </row>
    <row r="26" spans="1:16">
      <c r="A26" t="s">
        <v>23</v>
      </c>
      <c r="B26" s="5">
        <v>892.17</v>
      </c>
      <c r="C26" s="5">
        <v>872.82</v>
      </c>
      <c r="D26" s="5">
        <v>841.11</v>
      </c>
      <c r="E26" s="5">
        <v>809.56</v>
      </c>
      <c r="F26" s="5">
        <v>791.72</v>
      </c>
      <c r="G26" s="6">
        <v>353000</v>
      </c>
      <c r="H26" s="4">
        <f t="shared" ca="1" si="5"/>
        <v>391830.00000000006</v>
      </c>
      <c r="I26" s="4">
        <f t="shared" ca="1" si="6"/>
        <v>352858.8</v>
      </c>
      <c r="J26" s="4">
        <f t="shared" ca="1" si="7"/>
        <v>389712.00000000006</v>
      </c>
      <c r="K26" s="4">
        <f t="shared" ca="1" si="8"/>
        <v>292001.59999999998</v>
      </c>
      <c r="L26">
        <f t="shared" si="9"/>
        <v>2.5273937677053824</v>
      </c>
      <c r="M26">
        <f t="shared" ca="1" si="10"/>
        <v>2.2275476609754228</v>
      </c>
      <c r="N26">
        <f t="shared" ca="1" si="11"/>
        <v>2.3837013558964664</v>
      </c>
      <c r="O26">
        <f t="shared" ca="1" si="12"/>
        <v>2.0773288992897316</v>
      </c>
      <c r="P26">
        <f t="shared" ca="1" si="13"/>
        <v>2.7113550062739384</v>
      </c>
    </row>
    <row r="27" spans="1:16">
      <c r="A27" t="s">
        <v>24</v>
      </c>
      <c r="B27" s="5">
        <v>975.58</v>
      </c>
      <c r="C27" s="5">
        <v>973.86</v>
      </c>
      <c r="D27" s="5">
        <v>933.01</v>
      </c>
      <c r="E27" s="5">
        <v>879.13</v>
      </c>
      <c r="F27" s="5">
        <v>840.48</v>
      </c>
      <c r="G27" s="6">
        <v>263000</v>
      </c>
      <c r="H27" s="4">
        <f t="shared" ca="1" si="5"/>
        <v>239330</v>
      </c>
      <c r="I27" s="4">
        <f t="shared" ca="1" si="6"/>
        <v>262894.8</v>
      </c>
      <c r="J27" s="4">
        <f t="shared" ca="1" si="7"/>
        <v>217132.79999999999</v>
      </c>
      <c r="K27" s="4">
        <f t="shared" ca="1" si="8"/>
        <v>276886.39999999997</v>
      </c>
      <c r="L27">
        <f t="shared" si="9"/>
        <v>3.7094296577946766</v>
      </c>
      <c r="M27">
        <f t="shared" ca="1" si="10"/>
        <v>4.0691095976267082</v>
      </c>
      <c r="N27">
        <f t="shared" ca="1" si="11"/>
        <v>3.5489861343777056</v>
      </c>
      <c r="O27">
        <f t="shared" ca="1" si="12"/>
        <v>4.0488125239484782</v>
      </c>
      <c r="P27">
        <f t="shared" ca="1" si="13"/>
        <v>3.0354686976319534</v>
      </c>
    </row>
    <row r="28" spans="1:16">
      <c r="A28" t="s">
        <v>25</v>
      </c>
      <c r="B28" s="5">
        <v>929.91</v>
      </c>
      <c r="C28" s="5">
        <v>916.77</v>
      </c>
      <c r="D28" s="5">
        <v>872.16</v>
      </c>
      <c r="E28" s="5">
        <v>807.52</v>
      </c>
      <c r="F28" s="5">
        <v>758.33</v>
      </c>
      <c r="G28" s="6">
        <v>267000</v>
      </c>
      <c r="H28" s="4">
        <f t="shared" ca="1" si="5"/>
        <v>299040</v>
      </c>
      <c r="I28" s="4">
        <f t="shared" ca="1" si="6"/>
        <v>248577.00000000003</v>
      </c>
      <c r="J28" s="4">
        <f t="shared" ca="1" si="7"/>
        <v>243504.00000000003</v>
      </c>
      <c r="K28" s="4">
        <f t="shared" ca="1" si="8"/>
        <v>253489.8</v>
      </c>
      <c r="L28">
        <f t="shared" si="9"/>
        <v>3.4828089887640448</v>
      </c>
      <c r="M28">
        <f t="shared" ca="1" si="10"/>
        <v>3.0657102728731944</v>
      </c>
      <c r="N28">
        <f t="shared" ca="1" si="11"/>
        <v>3.5086110138910676</v>
      </c>
      <c r="O28">
        <f t="shared" ca="1" si="12"/>
        <v>3.316249425060779</v>
      </c>
      <c r="P28">
        <f t="shared" ca="1" si="13"/>
        <v>2.9915602126791692</v>
      </c>
    </row>
    <row r="29" spans="1:16">
      <c r="A29" t="s">
        <v>26</v>
      </c>
      <c r="B29" s="5">
        <v>834.86</v>
      </c>
      <c r="C29" s="5">
        <v>825.9</v>
      </c>
      <c r="D29" s="5">
        <v>784.76</v>
      </c>
      <c r="E29" s="5">
        <v>730.99</v>
      </c>
      <c r="F29" s="5">
        <v>704.7</v>
      </c>
      <c r="G29" s="6">
        <v>527000</v>
      </c>
      <c r="H29" s="4">
        <f t="shared" ca="1" si="5"/>
        <v>479570</v>
      </c>
      <c r="I29" s="4">
        <f t="shared" ca="1" si="6"/>
        <v>444155.6</v>
      </c>
      <c r="J29" s="4">
        <f t="shared" ca="1" si="7"/>
        <v>546393.59999999998</v>
      </c>
      <c r="K29" s="4">
        <f t="shared" ca="1" si="8"/>
        <v>480518.6</v>
      </c>
      <c r="L29">
        <f t="shared" si="9"/>
        <v>1.5841745730550285</v>
      </c>
      <c r="M29">
        <f t="shared" ca="1" si="10"/>
        <v>1.722167775298705</v>
      </c>
      <c r="N29">
        <f t="shared" ca="1" si="11"/>
        <v>1.76685828119695</v>
      </c>
      <c r="O29">
        <f t="shared" ca="1" si="12"/>
        <v>1.3378450992105326</v>
      </c>
      <c r="P29">
        <f t="shared" ca="1" si="13"/>
        <v>1.4665405251742598</v>
      </c>
    </row>
    <row r="30" spans="1:16">
      <c r="A30" t="s">
        <v>27</v>
      </c>
      <c r="B30" s="5">
        <v>807.3</v>
      </c>
      <c r="C30" s="5">
        <v>796.89</v>
      </c>
      <c r="D30" s="5">
        <v>768.22</v>
      </c>
      <c r="E30" s="5">
        <v>722.68</v>
      </c>
      <c r="F30" s="5">
        <v>693.87</v>
      </c>
      <c r="G30" s="6">
        <v>296000</v>
      </c>
      <c r="H30" s="4">
        <f t="shared" ca="1" si="5"/>
        <v>275280</v>
      </c>
      <c r="I30" s="4">
        <f t="shared" ca="1" si="6"/>
        <v>261072</v>
      </c>
      <c r="J30" s="4">
        <f t="shared" ca="1" si="7"/>
        <v>323942.40000000002</v>
      </c>
      <c r="K30" s="4">
        <f t="shared" ca="1" si="8"/>
        <v>294934.39999999997</v>
      </c>
      <c r="L30">
        <f t="shared" si="9"/>
        <v>2.7273648648648647</v>
      </c>
      <c r="M30">
        <f t="shared" ca="1" si="10"/>
        <v>2.894834350479512</v>
      </c>
      <c r="N30">
        <f t="shared" ca="1" si="11"/>
        <v>2.942559906845621</v>
      </c>
      <c r="O30">
        <f t="shared" ca="1" si="12"/>
        <v>2.2308904299035874</v>
      </c>
      <c r="P30">
        <f t="shared" ca="1" si="13"/>
        <v>2.3526248548829845</v>
      </c>
    </row>
    <row r="31" spans="1:16">
      <c r="A31" t="s">
        <v>28</v>
      </c>
      <c r="B31" s="5">
        <v>1292.52</v>
      </c>
      <c r="C31" s="5">
        <v>1262.25</v>
      </c>
      <c r="D31" s="5">
        <v>1143.54</v>
      </c>
      <c r="E31" s="5">
        <v>1062.42</v>
      </c>
      <c r="F31" s="5">
        <v>1012.7</v>
      </c>
      <c r="G31" s="6">
        <v>437000</v>
      </c>
      <c r="H31" s="4">
        <f t="shared" ca="1" si="5"/>
        <v>476330.00000000006</v>
      </c>
      <c r="I31" s="4">
        <f t="shared" ca="1" si="6"/>
        <v>479651.20000000007</v>
      </c>
      <c r="J31" s="4">
        <f t="shared" ca="1" si="7"/>
        <v>432105.6</v>
      </c>
      <c r="K31" s="4">
        <f t="shared" ca="1" si="8"/>
        <v>386133.19999999995</v>
      </c>
      <c r="L31">
        <f t="shared" si="9"/>
        <v>2.9577116704805491</v>
      </c>
      <c r="M31">
        <f t="shared" ca="1" si="10"/>
        <v>2.6499485650704342</v>
      </c>
      <c r="N31">
        <f t="shared" ca="1" si="11"/>
        <v>2.3841074514146943</v>
      </c>
      <c r="O31">
        <f t="shared" ca="1" si="12"/>
        <v>2.4587045388904936</v>
      </c>
      <c r="P31">
        <f t="shared" ca="1" si="13"/>
        <v>2.622670104513158</v>
      </c>
    </row>
    <row r="32" spans="1:16">
      <c r="A32" t="s">
        <v>29</v>
      </c>
      <c r="B32" s="5">
        <v>864.35</v>
      </c>
      <c r="C32" s="5">
        <v>848.17</v>
      </c>
      <c r="D32" s="5">
        <v>824.77</v>
      </c>
      <c r="E32" s="5">
        <v>801.96</v>
      </c>
      <c r="F32" s="5">
        <v>775.17</v>
      </c>
      <c r="G32" s="6">
        <v>468000</v>
      </c>
      <c r="H32" s="4">
        <f t="shared" ca="1" si="5"/>
        <v>538200.00000000012</v>
      </c>
      <c r="I32" s="4">
        <f t="shared" ca="1" si="6"/>
        <v>490744.8</v>
      </c>
      <c r="J32" s="4">
        <f t="shared" ca="1" si="7"/>
        <v>386380.79999999999</v>
      </c>
      <c r="K32" s="4">
        <f t="shared" ca="1" si="8"/>
        <v>373932</v>
      </c>
      <c r="L32">
        <f t="shared" si="9"/>
        <v>1.8469017094017095</v>
      </c>
      <c r="M32">
        <f t="shared" ca="1" si="10"/>
        <v>1.5759383128948343</v>
      </c>
      <c r="N32">
        <f t="shared" ca="1" si="11"/>
        <v>1.6806494944011634</v>
      </c>
      <c r="O32">
        <f t="shared" ca="1" si="12"/>
        <v>2.0755689723712982</v>
      </c>
      <c r="P32">
        <f t="shared" ca="1" si="13"/>
        <v>2.0730239722730337</v>
      </c>
    </row>
    <row r="33" spans="1:16">
      <c r="A33" t="s">
        <v>30</v>
      </c>
      <c r="B33" s="5">
        <v>1395.53</v>
      </c>
      <c r="C33" s="5">
        <v>1385.53</v>
      </c>
      <c r="D33" s="5">
        <v>1351.08</v>
      </c>
      <c r="E33" s="5">
        <v>1306.73</v>
      </c>
      <c r="F33" s="5">
        <v>1274.3</v>
      </c>
      <c r="G33" s="6">
        <v>498000</v>
      </c>
      <c r="H33" s="4">
        <f t="shared" ca="1" si="5"/>
        <v>483060</v>
      </c>
      <c r="I33" s="4">
        <f t="shared" ca="1" si="6"/>
        <v>507561.6</v>
      </c>
      <c r="J33" s="4">
        <f t="shared" ca="1" si="7"/>
        <v>420710.39999999997</v>
      </c>
      <c r="K33" s="4">
        <f t="shared" ca="1" si="8"/>
        <v>468120</v>
      </c>
      <c r="L33">
        <f t="shared" si="9"/>
        <v>2.8022690763052207</v>
      </c>
      <c r="M33">
        <f t="shared" ca="1" si="10"/>
        <v>2.8682358299176087</v>
      </c>
      <c r="N33">
        <f t="shared" ca="1" si="11"/>
        <v>2.661903500974069</v>
      </c>
      <c r="O33">
        <f t="shared" ca="1" si="12"/>
        <v>3.1060083135572598</v>
      </c>
      <c r="P33">
        <f t="shared" ca="1" si="13"/>
        <v>2.7221652567717678</v>
      </c>
    </row>
    <row r="34" spans="1:16">
      <c r="A34" t="s">
        <v>31</v>
      </c>
      <c r="B34" s="5">
        <v>932.67</v>
      </c>
      <c r="C34" s="5">
        <v>915.74</v>
      </c>
      <c r="D34" s="5">
        <v>871.03</v>
      </c>
      <c r="E34" s="5">
        <v>819.68</v>
      </c>
      <c r="F34" s="5">
        <v>794.54</v>
      </c>
      <c r="G34" s="6">
        <v>354000</v>
      </c>
      <c r="H34" s="4">
        <f t="shared" ca="1" si="5"/>
        <v>343380</v>
      </c>
      <c r="I34" s="4">
        <f t="shared" ca="1" si="6"/>
        <v>315697.2</v>
      </c>
      <c r="J34" s="4">
        <f t="shared" ca="1" si="7"/>
        <v>367027.20000000001</v>
      </c>
      <c r="K34" s="4">
        <f t="shared" ca="1" si="8"/>
        <v>332760</v>
      </c>
      <c r="L34">
        <f t="shared" si="9"/>
        <v>2.6346610169491527</v>
      </c>
      <c r="M34">
        <f t="shared" ca="1" si="10"/>
        <v>2.6668414001980314</v>
      </c>
      <c r="N34">
        <f t="shared" ca="1" si="11"/>
        <v>2.7590678662971988</v>
      </c>
      <c r="O34">
        <f t="shared" ca="1" si="12"/>
        <v>2.2332949710539163</v>
      </c>
      <c r="P34">
        <f t="shared" ca="1" si="13"/>
        <v>2.3877268902512321</v>
      </c>
    </row>
    <row r="35" spans="1:16">
      <c r="A35" t="s">
        <v>32</v>
      </c>
      <c r="B35" s="5">
        <v>1445.3</v>
      </c>
      <c r="C35" s="5">
        <v>1425.39</v>
      </c>
      <c r="D35" s="5">
        <v>1350.5</v>
      </c>
      <c r="E35" s="5">
        <v>1303.1500000000001</v>
      </c>
      <c r="F35" s="5">
        <v>1245.32</v>
      </c>
      <c r="G35" s="6">
        <v>531000</v>
      </c>
      <c r="H35" s="4">
        <f t="shared" ca="1" si="5"/>
        <v>525690</v>
      </c>
      <c r="I35" s="4">
        <f t="shared" ca="1" si="6"/>
        <v>582825.6</v>
      </c>
      <c r="J35" s="4">
        <f t="shared" ca="1" si="7"/>
        <v>489369.59999999998</v>
      </c>
      <c r="K35" s="4">
        <f t="shared" ca="1" si="8"/>
        <v>434251.8</v>
      </c>
      <c r="L35">
        <f t="shared" si="9"/>
        <v>2.7218455743879471</v>
      </c>
      <c r="M35">
        <f t="shared" ca="1" si="10"/>
        <v>2.7114649318039148</v>
      </c>
      <c r="N35">
        <f t="shared" ca="1" si="11"/>
        <v>2.3171597129570149</v>
      </c>
      <c r="O35">
        <f t="shared" ca="1" si="12"/>
        <v>2.6629157185080561</v>
      </c>
      <c r="P35">
        <f t="shared" ca="1" si="13"/>
        <v>2.8677371055226484</v>
      </c>
    </row>
    <row r="36" spans="1:16">
      <c r="A36" t="s">
        <v>33</v>
      </c>
      <c r="B36" s="5">
        <v>741.7</v>
      </c>
      <c r="C36" s="5">
        <v>727.09</v>
      </c>
      <c r="D36" s="5">
        <v>693.13</v>
      </c>
      <c r="E36" s="5">
        <v>666.37</v>
      </c>
      <c r="F36" s="5">
        <v>639.01</v>
      </c>
      <c r="G36" s="6">
        <v>378000</v>
      </c>
      <c r="H36" s="4">
        <f t="shared" ca="1" si="5"/>
        <v>359100</v>
      </c>
      <c r="I36" s="4">
        <f t="shared" ca="1" si="6"/>
        <v>355622.39999999997</v>
      </c>
      <c r="J36" s="4">
        <f t="shared" ca="1" si="7"/>
        <v>395539.20000000007</v>
      </c>
      <c r="K36" s="4">
        <f t="shared" ca="1" si="8"/>
        <v>376639.19999999995</v>
      </c>
      <c r="L36">
        <f t="shared" si="9"/>
        <v>1.9621693121693122</v>
      </c>
      <c r="M36">
        <f t="shared" ca="1" si="10"/>
        <v>2.024756335282651</v>
      </c>
      <c r="N36">
        <f t="shared" ca="1" si="11"/>
        <v>1.949061701400137</v>
      </c>
      <c r="O36">
        <f t="shared" ca="1" si="12"/>
        <v>1.6847129184667409</v>
      </c>
      <c r="P36">
        <f t="shared" ca="1" si="13"/>
        <v>1.6966104430977977</v>
      </c>
    </row>
    <row r="37" spans="1:16">
      <c r="A37" t="s">
        <v>34</v>
      </c>
      <c r="B37" s="5">
        <v>703.73</v>
      </c>
      <c r="C37" s="5">
        <v>686.09</v>
      </c>
      <c r="D37" s="5">
        <v>662.31</v>
      </c>
      <c r="E37" s="5">
        <v>639.13</v>
      </c>
      <c r="F37" s="5">
        <v>637.24</v>
      </c>
      <c r="G37" s="6">
        <v>308000</v>
      </c>
      <c r="H37" s="4">
        <f t="shared" ca="1" si="5"/>
        <v>286440</v>
      </c>
      <c r="I37" s="4">
        <f t="shared" ca="1" si="6"/>
        <v>277692.79999999999</v>
      </c>
      <c r="J37" s="4">
        <f t="shared" ca="1" si="7"/>
        <v>301593.59999999998</v>
      </c>
      <c r="K37" s="4">
        <f t="shared" ca="1" si="8"/>
        <v>248987.19999999998</v>
      </c>
      <c r="L37">
        <f t="shared" si="9"/>
        <v>2.2848376623376625</v>
      </c>
      <c r="M37">
        <f t="shared" ca="1" si="10"/>
        <v>2.3952311129730486</v>
      </c>
      <c r="N37">
        <f t="shared" ca="1" si="11"/>
        <v>2.3850456331600967</v>
      </c>
      <c r="O37">
        <f t="shared" ca="1" si="12"/>
        <v>2.1191762689924456</v>
      </c>
      <c r="P37">
        <f t="shared" ca="1" si="13"/>
        <v>2.5593283510156346</v>
      </c>
    </row>
    <row r="38" spans="1:16">
      <c r="A38" t="s">
        <v>35</v>
      </c>
      <c r="B38" s="5">
        <v>802.72</v>
      </c>
      <c r="C38" s="5">
        <v>802.21</v>
      </c>
      <c r="D38" s="5">
        <v>784.51</v>
      </c>
      <c r="E38" s="5">
        <v>743.12</v>
      </c>
      <c r="F38" s="5">
        <v>714.47</v>
      </c>
      <c r="G38" s="6">
        <v>249000</v>
      </c>
      <c r="H38" s="4">
        <f t="shared" ca="1" si="5"/>
        <v>224100</v>
      </c>
      <c r="I38" s="4">
        <f t="shared" ca="1" si="6"/>
        <v>280623.00000000006</v>
      </c>
      <c r="J38" s="4">
        <f t="shared" ca="1" si="7"/>
        <v>222307.19999999998</v>
      </c>
      <c r="K38" s="4">
        <f t="shared" ca="1" si="8"/>
        <v>205972.8</v>
      </c>
      <c r="L38">
        <f t="shared" si="9"/>
        <v>3.2237751004016064</v>
      </c>
      <c r="M38">
        <f t="shared" ca="1" si="10"/>
        <v>3.5796965640339136</v>
      </c>
      <c r="N38">
        <f t="shared" ca="1" si="11"/>
        <v>2.7956012158661259</v>
      </c>
      <c r="O38">
        <f t="shared" ca="1" si="12"/>
        <v>3.3427617279152453</v>
      </c>
      <c r="P38">
        <f t="shared" ca="1" si="13"/>
        <v>3.4687589817684668</v>
      </c>
    </row>
    <row r="39" spans="1:16">
      <c r="A39" t="s">
        <v>36</v>
      </c>
      <c r="B39" s="5">
        <v>908.95</v>
      </c>
      <c r="C39" s="5">
        <v>918.03</v>
      </c>
      <c r="D39" s="5">
        <v>898.48</v>
      </c>
      <c r="E39" s="5">
        <v>854.78</v>
      </c>
      <c r="F39" s="5">
        <v>826.43</v>
      </c>
      <c r="G39" s="6">
        <v>256000</v>
      </c>
      <c r="H39" s="4">
        <f t="shared" ca="1" si="5"/>
        <v>243200.00000000003</v>
      </c>
      <c r="I39" s="4">
        <f t="shared" ca="1" si="6"/>
        <v>223283.19999999998</v>
      </c>
      <c r="J39" s="4">
        <f t="shared" ca="1" si="7"/>
        <v>280166.40000000002</v>
      </c>
      <c r="K39" s="4">
        <f t="shared" ca="1" si="8"/>
        <v>228608</v>
      </c>
      <c r="L39">
        <f t="shared" si="9"/>
        <v>3.5505859375000002</v>
      </c>
      <c r="M39">
        <f t="shared" ca="1" si="10"/>
        <v>3.7747944078947362</v>
      </c>
      <c r="N39">
        <f t="shared" ca="1" si="11"/>
        <v>4.0239480623710158</v>
      </c>
      <c r="O39">
        <f t="shared" ca="1" si="12"/>
        <v>3.0509725648757309</v>
      </c>
      <c r="P39">
        <f t="shared" ca="1" si="13"/>
        <v>3.6150528415453529</v>
      </c>
    </row>
    <row r="40" spans="1:16">
      <c r="A40" t="s">
        <v>37</v>
      </c>
      <c r="B40" s="5">
        <v>990</v>
      </c>
      <c r="C40" s="5">
        <v>990.3</v>
      </c>
      <c r="D40" s="5">
        <v>962.41</v>
      </c>
      <c r="E40" s="5">
        <v>889.03</v>
      </c>
      <c r="F40" s="5">
        <v>831.8</v>
      </c>
      <c r="G40" s="6">
        <v>510000</v>
      </c>
      <c r="H40" s="4">
        <f t="shared" ca="1" si="5"/>
        <v>464100</v>
      </c>
      <c r="I40" s="4">
        <f t="shared" ca="1" si="6"/>
        <v>479808</v>
      </c>
      <c r="J40" s="4">
        <f t="shared" ca="1" si="7"/>
        <v>543456</v>
      </c>
      <c r="K40" s="4">
        <f t="shared" ca="1" si="8"/>
        <v>407490</v>
      </c>
      <c r="L40">
        <f t="shared" si="9"/>
        <v>1.9411764705882353</v>
      </c>
      <c r="M40">
        <f t="shared" ca="1" si="10"/>
        <v>2.1338073691014867</v>
      </c>
      <c r="N40">
        <f t="shared" ca="1" si="11"/>
        <v>2.0058231625983729</v>
      </c>
      <c r="O40">
        <f t="shared" ca="1" si="12"/>
        <v>1.635882205735147</v>
      </c>
      <c r="P40">
        <f t="shared" ca="1" si="13"/>
        <v>2.0412770865542713</v>
      </c>
    </row>
    <row r="41" spans="1:16">
      <c r="A41" t="s">
        <v>38</v>
      </c>
      <c r="B41" s="5">
        <v>992.33</v>
      </c>
      <c r="C41" s="5">
        <v>996.64</v>
      </c>
      <c r="D41" s="5">
        <v>966.22</v>
      </c>
      <c r="E41" s="5">
        <v>915.96</v>
      </c>
      <c r="F41" s="5">
        <v>881.13</v>
      </c>
      <c r="G41" s="6">
        <v>300000</v>
      </c>
      <c r="H41" s="4">
        <f t="shared" ca="1" si="5"/>
        <v>261000</v>
      </c>
      <c r="I41" s="4">
        <f t="shared" ca="1" si="6"/>
        <v>261660</v>
      </c>
      <c r="J41" s="4">
        <f t="shared" ca="1" si="7"/>
        <v>319680.00000000006</v>
      </c>
      <c r="K41" s="4">
        <f t="shared" ca="1" si="8"/>
        <v>265080</v>
      </c>
      <c r="L41">
        <f t="shared" si="9"/>
        <v>3.3077666666666667</v>
      </c>
      <c r="M41">
        <f t="shared" ca="1" si="10"/>
        <v>3.8185440613026822</v>
      </c>
      <c r="N41">
        <f t="shared" ca="1" si="11"/>
        <v>3.692654589925858</v>
      </c>
      <c r="O41">
        <f t="shared" ca="1" si="12"/>
        <v>2.8652402402402397</v>
      </c>
      <c r="P41">
        <f t="shared" ca="1" si="13"/>
        <v>3.3240153915799002</v>
      </c>
    </row>
    <row r="42" spans="1:16">
      <c r="A42" t="s">
        <v>39</v>
      </c>
      <c r="B42" s="5">
        <v>1382.64</v>
      </c>
      <c r="C42" s="5">
        <v>1348.83</v>
      </c>
      <c r="D42" s="5">
        <v>1300.6400000000001</v>
      </c>
      <c r="E42" s="5">
        <v>1230.9000000000001</v>
      </c>
      <c r="F42" s="5">
        <v>1170.98</v>
      </c>
      <c r="G42" s="6">
        <v>471000</v>
      </c>
      <c r="H42" s="4">
        <f t="shared" ca="1" si="5"/>
        <v>532230</v>
      </c>
      <c r="I42" s="4">
        <f t="shared" ca="1" si="6"/>
        <v>512353.80000000005</v>
      </c>
      <c r="J42" s="4">
        <f t="shared" ca="1" si="7"/>
        <v>510940.8</v>
      </c>
      <c r="K42" s="4">
        <f t="shared" ca="1" si="8"/>
        <v>504723.60000000009</v>
      </c>
      <c r="L42">
        <f t="shared" si="9"/>
        <v>2.9355414012738854</v>
      </c>
      <c r="M42">
        <f t="shared" ca="1" si="10"/>
        <v>2.5342990812242827</v>
      </c>
      <c r="N42">
        <f t="shared" ca="1" si="11"/>
        <v>2.5385583165382979</v>
      </c>
      <c r="O42">
        <f t="shared" ca="1" si="12"/>
        <v>2.409085357834019</v>
      </c>
      <c r="P42">
        <f t="shared" ca="1" si="13"/>
        <v>2.3200420982890435</v>
      </c>
    </row>
    <row r="43" spans="1:16">
      <c r="A43" t="s">
        <v>40</v>
      </c>
      <c r="B43" s="5">
        <v>1114.9000000000001</v>
      </c>
      <c r="C43" s="5">
        <v>1098.57</v>
      </c>
      <c r="D43" s="5">
        <v>1025.22</v>
      </c>
      <c r="E43" s="5">
        <v>930.76</v>
      </c>
      <c r="F43" s="5">
        <v>870.57</v>
      </c>
      <c r="G43" s="6">
        <v>381000</v>
      </c>
      <c r="H43" s="4">
        <f t="shared" ca="1" si="5"/>
        <v>415290.00000000006</v>
      </c>
      <c r="I43" s="4">
        <f t="shared" ca="1" si="6"/>
        <v>321106.8</v>
      </c>
      <c r="J43" s="4">
        <f t="shared" ca="1" si="7"/>
        <v>336499.20000000001</v>
      </c>
      <c r="K43" s="4">
        <f t="shared" ca="1" si="8"/>
        <v>386791.19999999995</v>
      </c>
      <c r="L43">
        <f t="shared" si="9"/>
        <v>2.9262467191601051</v>
      </c>
      <c r="M43">
        <f t="shared" ca="1" si="10"/>
        <v>2.6453080979556449</v>
      </c>
      <c r="N43">
        <f t="shared" ca="1" si="11"/>
        <v>3.1927695084626051</v>
      </c>
      <c r="O43">
        <f t="shared" ca="1" si="12"/>
        <v>2.7660095477195785</v>
      </c>
      <c r="P43">
        <f t="shared" ca="1" si="13"/>
        <v>2.250749241451202</v>
      </c>
    </row>
    <row r="44" spans="1:16">
      <c r="A44" t="s">
        <v>41</v>
      </c>
      <c r="B44" s="5">
        <v>745.33</v>
      </c>
      <c r="C44" s="5">
        <v>721.76</v>
      </c>
      <c r="D44" s="5">
        <v>696.09</v>
      </c>
      <c r="E44" s="5">
        <v>652.29999999999995</v>
      </c>
      <c r="F44" s="5">
        <v>624.52</v>
      </c>
      <c r="G44" s="6">
        <v>332000</v>
      </c>
      <c r="H44" s="4">
        <f t="shared" ca="1" si="5"/>
        <v>341960</v>
      </c>
      <c r="I44" s="4">
        <f t="shared" ca="1" si="6"/>
        <v>361149.60000000003</v>
      </c>
      <c r="J44" s="4">
        <f t="shared" ca="1" si="7"/>
        <v>325094.39999999997</v>
      </c>
      <c r="K44" s="4">
        <f t="shared" ca="1" si="8"/>
        <v>299596.79999999999</v>
      </c>
      <c r="L44">
        <f t="shared" si="9"/>
        <v>2.2449698795180724</v>
      </c>
      <c r="M44">
        <f t="shared" ca="1" si="10"/>
        <v>2.1106562171014152</v>
      </c>
      <c r="N44">
        <f t="shared" ca="1" si="11"/>
        <v>1.9274284119378782</v>
      </c>
      <c r="O44">
        <f t="shared" ca="1" si="12"/>
        <v>2.0064941137097412</v>
      </c>
      <c r="P44">
        <f t="shared" ca="1" si="13"/>
        <v>2.0845349483038538</v>
      </c>
    </row>
    <row r="45" spans="1:16">
      <c r="A45" t="s">
        <v>42</v>
      </c>
      <c r="B45" s="5">
        <v>863.39</v>
      </c>
      <c r="C45" s="5">
        <v>858.2</v>
      </c>
      <c r="D45" s="5">
        <v>823.28</v>
      </c>
      <c r="E45" s="5">
        <v>778.8</v>
      </c>
      <c r="F45" s="5">
        <v>753.73</v>
      </c>
      <c r="G45" s="6">
        <v>385000</v>
      </c>
      <c r="H45" s="4">
        <f t="shared" ca="1" si="5"/>
        <v>431200.00000000006</v>
      </c>
      <c r="I45" s="4">
        <f t="shared" ca="1" si="6"/>
        <v>358435</v>
      </c>
      <c r="J45" s="4">
        <f t="shared" ca="1" si="7"/>
        <v>395472</v>
      </c>
      <c r="K45" s="4">
        <f t="shared" ca="1" si="8"/>
        <v>376376</v>
      </c>
      <c r="L45">
        <f t="shared" si="9"/>
        <v>2.2425714285714284</v>
      </c>
      <c r="M45">
        <f t="shared" ca="1" si="10"/>
        <v>1.99025974025974</v>
      </c>
      <c r="N45">
        <f t="shared" ca="1" si="11"/>
        <v>2.2968739101929221</v>
      </c>
      <c r="O45">
        <f t="shared" ca="1" si="12"/>
        <v>1.9692923898531376</v>
      </c>
      <c r="P45">
        <f t="shared" ca="1" si="13"/>
        <v>2.0025984653644229</v>
      </c>
    </row>
    <row r="46" spans="1:16">
      <c r="A46" t="s">
        <v>43</v>
      </c>
      <c r="B46" s="5">
        <v>1143.8499999999999</v>
      </c>
      <c r="C46" s="5">
        <v>1152.25</v>
      </c>
      <c r="D46" s="5">
        <v>1096.82</v>
      </c>
      <c r="E46" s="5">
        <v>1008.91</v>
      </c>
      <c r="F46" s="5">
        <v>934.22</v>
      </c>
      <c r="G46" s="6">
        <v>362000</v>
      </c>
      <c r="H46" s="4">
        <f t="shared" ca="1" si="5"/>
        <v>351140</v>
      </c>
      <c r="I46" s="4">
        <f t="shared" ca="1" si="6"/>
        <v>329926.8</v>
      </c>
      <c r="J46" s="4">
        <f t="shared" ca="1" si="7"/>
        <v>354470.39999999997</v>
      </c>
      <c r="K46" s="4">
        <f t="shared" ca="1" si="8"/>
        <v>333474.39999999997</v>
      </c>
      <c r="L46">
        <f t="shared" si="9"/>
        <v>3.1598066298342542</v>
      </c>
      <c r="M46">
        <f t="shared" ca="1" si="10"/>
        <v>3.2814546904368629</v>
      </c>
      <c r="N46">
        <f t="shared" ca="1" si="11"/>
        <v>3.3244343896888644</v>
      </c>
      <c r="O46">
        <f t="shared" ca="1" si="12"/>
        <v>2.8462461181526022</v>
      </c>
      <c r="P46">
        <f t="shared" ca="1" si="13"/>
        <v>2.8014744160271374</v>
      </c>
    </row>
    <row r="47" spans="1:16">
      <c r="A47" t="s">
        <v>44</v>
      </c>
      <c r="B47" s="5">
        <v>954.14</v>
      </c>
      <c r="C47" s="5">
        <v>941.19</v>
      </c>
      <c r="D47" s="5">
        <v>891.08</v>
      </c>
      <c r="E47" s="5">
        <v>829.39</v>
      </c>
      <c r="F47" s="5">
        <v>792.2</v>
      </c>
      <c r="G47" s="6">
        <v>545000</v>
      </c>
      <c r="H47" s="4">
        <f t="shared" ca="1" si="5"/>
        <v>506850</v>
      </c>
      <c r="I47" s="4">
        <f t="shared" ca="1" si="6"/>
        <v>576828</v>
      </c>
      <c r="J47" s="4">
        <f t="shared" ca="1" si="7"/>
        <v>554592</v>
      </c>
      <c r="K47" s="4">
        <f t="shared" ca="1" si="8"/>
        <v>507177</v>
      </c>
      <c r="L47">
        <f t="shared" si="9"/>
        <v>1.7507155963302752</v>
      </c>
      <c r="M47">
        <f t="shared" ca="1" si="10"/>
        <v>1.8569399230541581</v>
      </c>
      <c r="N47">
        <f t="shared" ca="1" si="11"/>
        <v>1.544793248594035</v>
      </c>
      <c r="O47">
        <f t="shared" ca="1" si="12"/>
        <v>1.4954957878945243</v>
      </c>
      <c r="P47">
        <f t="shared" ca="1" si="13"/>
        <v>1.5619793484325986</v>
      </c>
    </row>
    <row r="48" spans="1:16">
      <c r="A48" t="s">
        <v>45</v>
      </c>
      <c r="B48" s="5">
        <v>785.37</v>
      </c>
      <c r="C48" s="5">
        <v>777.93</v>
      </c>
      <c r="D48" s="5">
        <v>762.54</v>
      </c>
      <c r="E48" s="5">
        <v>732.96</v>
      </c>
      <c r="F48" s="5">
        <v>700.46</v>
      </c>
      <c r="G48" s="6">
        <v>390000</v>
      </c>
      <c r="H48" s="4">
        <f t="shared" ca="1" si="5"/>
        <v>347100</v>
      </c>
      <c r="I48" s="4">
        <f t="shared" ca="1" si="6"/>
        <v>424242.00000000006</v>
      </c>
      <c r="J48" s="4">
        <f t="shared" ca="1" si="7"/>
        <v>366912</v>
      </c>
      <c r="K48" s="4">
        <f t="shared" ca="1" si="8"/>
        <v>410592.00000000006</v>
      </c>
      <c r="L48">
        <f t="shared" si="9"/>
        <v>2.0137692307692308</v>
      </c>
      <c r="M48">
        <f t="shared" ca="1" si="10"/>
        <v>2.2412273120138289</v>
      </c>
      <c r="N48">
        <f t="shared" ca="1" si="11"/>
        <v>1.7974175117032258</v>
      </c>
      <c r="O48">
        <f t="shared" ca="1" si="12"/>
        <v>1.9976452119309263</v>
      </c>
      <c r="P48">
        <f t="shared" ca="1" si="13"/>
        <v>1.7059757618268254</v>
      </c>
    </row>
    <row r="49" spans="1:16">
      <c r="A49" t="s">
        <v>46</v>
      </c>
      <c r="B49" s="5">
        <v>861.18</v>
      </c>
      <c r="C49" s="5">
        <v>855.75</v>
      </c>
      <c r="D49" s="5">
        <v>821.42</v>
      </c>
      <c r="E49" s="5">
        <v>785.59</v>
      </c>
      <c r="F49" s="5">
        <v>756.46</v>
      </c>
      <c r="G49" s="6">
        <v>445000</v>
      </c>
      <c r="H49" s="4">
        <f t="shared" ca="1" si="5"/>
        <v>453900</v>
      </c>
      <c r="I49" s="4">
        <f t="shared" ca="1" si="6"/>
        <v>431739</v>
      </c>
      <c r="J49" s="4">
        <f t="shared" ca="1" si="7"/>
        <v>405840.00000000006</v>
      </c>
      <c r="K49" s="4">
        <f t="shared" ca="1" si="8"/>
        <v>397385.00000000006</v>
      </c>
      <c r="L49">
        <f t="shared" si="9"/>
        <v>1.9352359550561797</v>
      </c>
      <c r="M49">
        <f t="shared" ca="1" si="10"/>
        <v>1.8853271645736946</v>
      </c>
      <c r="N49">
        <f t="shared" ca="1" si="11"/>
        <v>1.9025846634193344</v>
      </c>
      <c r="O49">
        <f t="shared" ca="1" si="12"/>
        <v>1.9357135817070763</v>
      </c>
      <c r="P49">
        <f t="shared" ca="1" si="13"/>
        <v>1.9035947506825872</v>
      </c>
    </row>
    <row r="50" spans="1:16">
      <c r="A50" t="s">
        <v>47</v>
      </c>
      <c r="B50" s="5">
        <v>1066.8399999999999</v>
      </c>
      <c r="C50" s="5">
        <v>1035.5899999999999</v>
      </c>
      <c r="D50" s="5">
        <v>994.88</v>
      </c>
      <c r="E50" s="5">
        <v>935.35</v>
      </c>
      <c r="F50" s="5">
        <v>890.18</v>
      </c>
      <c r="G50" s="6">
        <v>621000</v>
      </c>
      <c r="H50" s="4">
        <f t="shared" ca="1" si="5"/>
        <v>627210</v>
      </c>
      <c r="I50" s="4">
        <f t="shared" ca="1" si="6"/>
        <v>572065.19999999995</v>
      </c>
      <c r="J50" s="4">
        <f t="shared" ca="1" si="7"/>
        <v>625968</v>
      </c>
      <c r="K50" s="4">
        <f t="shared" ca="1" si="8"/>
        <v>542878.19999999995</v>
      </c>
      <c r="L50">
        <f t="shared" si="9"/>
        <v>1.7179388083735909</v>
      </c>
      <c r="M50">
        <f t="shared" ca="1" si="10"/>
        <v>1.6511056902791728</v>
      </c>
      <c r="N50">
        <f t="shared" ca="1" si="11"/>
        <v>1.7391024659426935</v>
      </c>
      <c r="O50">
        <f t="shared" ca="1" si="12"/>
        <v>1.4942457122408814</v>
      </c>
      <c r="P50">
        <f t="shared" ca="1" si="13"/>
        <v>1.6397416584419859</v>
      </c>
    </row>
    <row r="51" spans="1:16">
      <c r="A51" t="s">
        <v>48</v>
      </c>
      <c r="B51" s="5">
        <v>946.03</v>
      </c>
      <c r="C51" s="5">
        <v>938.78</v>
      </c>
      <c r="D51" s="5">
        <v>914.16</v>
      </c>
      <c r="E51" s="5">
        <v>897.94</v>
      </c>
      <c r="F51" s="5">
        <v>883.34</v>
      </c>
      <c r="G51" s="6">
        <v>297000</v>
      </c>
      <c r="H51" s="4">
        <f t="shared" ca="1" si="5"/>
        <v>255420</v>
      </c>
      <c r="I51" s="4">
        <f t="shared" ca="1" si="6"/>
        <v>296881.2</v>
      </c>
      <c r="J51" s="4">
        <f t="shared" ca="1" si="7"/>
        <v>316483.20000000001</v>
      </c>
      <c r="K51" s="4">
        <f t="shared" ca="1" si="8"/>
        <v>304306.2</v>
      </c>
      <c r="L51">
        <f t="shared" si="9"/>
        <v>3.1852861952861953</v>
      </c>
      <c r="M51">
        <f t="shared" ca="1" si="10"/>
        <v>3.6754365359016523</v>
      </c>
      <c r="N51">
        <f t="shared" ca="1" si="11"/>
        <v>3.079211482572827</v>
      </c>
      <c r="O51">
        <f t="shared" ca="1" si="12"/>
        <v>2.8372438094660315</v>
      </c>
      <c r="P51">
        <f t="shared" ca="1" si="13"/>
        <v>2.9027998772289227</v>
      </c>
    </row>
    <row r="52" spans="1:16">
      <c r="A52" t="s">
        <v>49</v>
      </c>
      <c r="B52" s="5">
        <v>767.42</v>
      </c>
      <c r="C52" s="5">
        <v>756.2</v>
      </c>
      <c r="D52" s="5">
        <v>732.2</v>
      </c>
      <c r="E52" s="5">
        <v>701.47</v>
      </c>
      <c r="F52" s="5">
        <v>670.98</v>
      </c>
      <c r="G52" s="6">
        <v>307000</v>
      </c>
      <c r="H52" s="4">
        <f t="shared" ca="1" si="5"/>
        <v>285510</v>
      </c>
      <c r="I52" s="4">
        <f t="shared" ca="1" si="6"/>
        <v>339971.80000000005</v>
      </c>
      <c r="J52" s="4">
        <f t="shared" ca="1" si="7"/>
        <v>309456</v>
      </c>
      <c r="K52" s="4">
        <f t="shared" ca="1" si="8"/>
        <v>251064.59999999998</v>
      </c>
      <c r="L52">
        <f t="shared" si="9"/>
        <v>2.4997394136807816</v>
      </c>
      <c r="M52">
        <f t="shared" ca="1" si="10"/>
        <v>2.6485937445273371</v>
      </c>
      <c r="N52">
        <f t="shared" ca="1" si="11"/>
        <v>2.1537080428435531</v>
      </c>
      <c r="O52">
        <f t="shared" ca="1" si="12"/>
        <v>2.2667842924357582</v>
      </c>
      <c r="P52">
        <f t="shared" ca="1" si="13"/>
        <v>2.6725392588202403</v>
      </c>
    </row>
    <row r="53" spans="1:16">
      <c r="A53" t="s">
        <v>50</v>
      </c>
      <c r="B53" s="5">
        <v>776.22</v>
      </c>
      <c r="C53" s="5">
        <v>765.83</v>
      </c>
      <c r="D53" s="5">
        <v>744.5</v>
      </c>
      <c r="E53" s="5">
        <v>714.17</v>
      </c>
      <c r="F53" s="5">
        <v>692.05</v>
      </c>
      <c r="G53" s="6">
        <v>323000</v>
      </c>
      <c r="H53" s="4">
        <f t="shared" ca="1" si="5"/>
        <v>342380</v>
      </c>
      <c r="I53" s="4">
        <f t="shared" ca="1" si="6"/>
        <v>335532.39999999997</v>
      </c>
      <c r="J53" s="4">
        <f t="shared" ca="1" si="7"/>
        <v>328684.79999999999</v>
      </c>
      <c r="K53" s="4">
        <f t="shared" ca="1" si="8"/>
        <v>273258</v>
      </c>
      <c r="L53">
        <f t="shared" si="9"/>
        <v>2.4031578947368422</v>
      </c>
      <c r="M53">
        <f t="shared" ca="1" si="10"/>
        <v>2.2367836906361354</v>
      </c>
      <c r="N53">
        <f t="shared" ca="1" si="11"/>
        <v>2.2188617254250262</v>
      </c>
      <c r="O53">
        <f t="shared" ca="1" si="12"/>
        <v>2.172811155246607</v>
      </c>
      <c r="P53">
        <f t="shared" ca="1" si="13"/>
        <v>2.5325882499322985</v>
      </c>
    </row>
    <row r="54" spans="1:16">
      <c r="A54" t="s">
        <v>51</v>
      </c>
      <c r="B54" s="5">
        <v>1070.47</v>
      </c>
      <c r="C54" s="5">
        <v>1059.4100000000001</v>
      </c>
      <c r="D54" s="5">
        <v>1008.52</v>
      </c>
      <c r="E54" s="5">
        <v>945.02</v>
      </c>
      <c r="F54" s="5">
        <v>896.66</v>
      </c>
      <c r="G54" s="6">
        <v>410200</v>
      </c>
      <c r="H54" s="4">
        <f t="shared" ca="1" si="5"/>
        <v>348670</v>
      </c>
      <c r="I54" s="4">
        <f t="shared" ca="1" si="6"/>
        <v>349736.52</v>
      </c>
      <c r="J54" s="4">
        <f t="shared" ca="1" si="7"/>
        <v>393792</v>
      </c>
      <c r="K54" s="4">
        <f t="shared" ca="1" si="8"/>
        <v>439570.32</v>
      </c>
      <c r="L54">
        <f t="shared" si="9"/>
        <v>2.6096294490492444</v>
      </c>
      <c r="M54">
        <f t="shared" ca="1" si="10"/>
        <v>3.0384317549545417</v>
      </c>
      <c r="N54">
        <f t="shared" ca="1" si="11"/>
        <v>2.8836565309221922</v>
      </c>
      <c r="O54">
        <f t="shared" ca="1" si="12"/>
        <v>2.3997948155371365</v>
      </c>
      <c r="P54">
        <f t="shared" ca="1" si="13"/>
        <v>2.0398556481247416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  <pageSetup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2690-8468-4083-ACD3-A08AD02A515C}">
  <sheetPr>
    <pageSetUpPr fitToPage="1"/>
  </sheetPr>
  <dimension ref="A1:K87"/>
  <sheetViews>
    <sheetView workbookViewId="0">
      <selection activeCell="N1" sqref="N1"/>
    </sheetView>
  </sheetViews>
  <sheetFormatPr defaultRowHeight="14.5"/>
  <cols>
    <col min="1" max="1" width="20.26953125" customWidth="1"/>
  </cols>
  <sheetData>
    <row r="1" spans="1:11" ht="101.5">
      <c r="A1" s="34" t="s">
        <v>216</v>
      </c>
      <c r="B1" s="2" t="s">
        <v>180</v>
      </c>
      <c r="C1" s="2" t="s">
        <v>180</v>
      </c>
      <c r="D1" s="2" t="s">
        <v>180</v>
      </c>
      <c r="E1" s="2" t="s">
        <v>180</v>
      </c>
      <c r="F1" s="2" t="s">
        <v>180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</row>
    <row r="2" spans="1:11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</row>
    <row r="3" spans="1:11">
      <c r="A3" t="s">
        <v>0</v>
      </c>
      <c r="B3">
        <f>RANK(HO12358Averages!B3, HO12358Averages!B$3:B$53)</f>
        <v>29</v>
      </c>
      <c r="C3">
        <f>RANK(HO12358Averages!C3, HO12358Averages!C$3:C$53)</f>
        <v>31</v>
      </c>
      <c r="D3">
        <f>RANK(HO12358Averages!D3, HO12358Averages!D$3:D$53)</f>
        <v>31</v>
      </c>
      <c r="E3">
        <f>RANK(HO12358Averages!E3, HO12358Averages!E$3:E$53)</f>
        <v>33</v>
      </c>
      <c r="F3">
        <f>RANK(HO12358Averages!F3, HO12358Averages!F$3:F$53)</f>
        <v>37</v>
      </c>
      <c r="G3">
        <f>RANK(HO12358Averages!L3, HO12358Averages!L$3:L$53)</f>
        <v>12</v>
      </c>
      <c r="H3">
        <f ca="1">RANK(HO12358Averages!M3, HO12358Averages!M$3:M$53)</f>
        <v>18</v>
      </c>
      <c r="I3">
        <f ca="1">RANK(HO12358Averages!N3, HO12358Averages!N$3:N$53)</f>
        <v>22</v>
      </c>
      <c r="J3">
        <f ca="1">RANK(HO12358Averages!O3, HO12358Averages!O$3:O$53)</f>
        <v>6</v>
      </c>
      <c r="K3">
        <f ca="1">RANK(HO12358Averages!P3, HO12358Averages!P$3:P$53)</f>
        <v>29</v>
      </c>
    </row>
    <row r="4" spans="1:11">
      <c r="A4" t="s">
        <v>1</v>
      </c>
      <c r="B4">
        <f>RANK(HO12358Averages!B4, HO12358Averages!B$3:B$53)</f>
        <v>21</v>
      </c>
      <c r="C4">
        <f>RANK(HO12358Averages!C4, HO12358Averages!C$3:C$53)</f>
        <v>23</v>
      </c>
      <c r="D4">
        <f>RANK(HO12358Averages!D4, HO12358Averages!D$3:D$53)</f>
        <v>23</v>
      </c>
      <c r="E4">
        <f>RANK(HO12358Averages!E4, HO12358Averages!E$3:E$53)</f>
        <v>20</v>
      </c>
      <c r="F4">
        <f>RANK(HO12358Averages!F4, HO12358Averages!F$3:F$53)</f>
        <v>15</v>
      </c>
      <c r="G4">
        <f>RANK(HO12358Averages!L4, HO12358Averages!L$3:L$53)</f>
        <v>29</v>
      </c>
      <c r="H4">
        <f ca="1">RANK(HO12358Averages!M4, HO12358Averages!M$3:M$53)</f>
        <v>22</v>
      </c>
      <c r="I4">
        <f ca="1">RANK(HO12358Averages!N4, HO12358Averages!N$3:N$53)</f>
        <v>26</v>
      </c>
      <c r="J4">
        <f ca="1">RANK(HO12358Averages!O4, HO12358Averages!O$3:O$53)</f>
        <v>15</v>
      </c>
      <c r="K4">
        <f ca="1">RANK(HO12358Averages!P4, HO12358Averages!P$3:P$53)</f>
        <v>13</v>
      </c>
    </row>
    <row r="5" spans="1:11">
      <c r="A5" t="s">
        <v>2</v>
      </c>
      <c r="B5">
        <f>RANK(HO12358Averages!B5, HO12358Averages!B$3:B$53)</f>
        <v>18</v>
      </c>
      <c r="C5">
        <f>RANK(HO12358Averages!C5, HO12358Averages!C$3:C$53)</f>
        <v>17</v>
      </c>
      <c r="D5">
        <f>RANK(HO12358Averages!D5, HO12358Averages!D$3:D$53)</f>
        <v>17</v>
      </c>
      <c r="E5">
        <f>RANK(HO12358Averages!E5, HO12358Averages!E$3:E$53)</f>
        <v>18</v>
      </c>
      <c r="F5">
        <f>RANK(HO12358Averages!F5, HO12358Averages!F$3:F$53)</f>
        <v>19</v>
      </c>
      <c r="G5">
        <f>RANK(HO12358Averages!L5, HO12358Averages!L$3:L$53)</f>
        <v>33</v>
      </c>
      <c r="H5">
        <f ca="1">RANK(HO12358Averages!M5, HO12358Averages!M$3:M$53)</f>
        <v>33</v>
      </c>
      <c r="I5">
        <f ca="1">RANK(HO12358Averages!N5, HO12358Averages!N$3:N$53)</f>
        <v>36</v>
      </c>
      <c r="J5">
        <f ca="1">RANK(HO12358Averages!O5, HO12358Averages!O$3:O$53)</f>
        <v>31</v>
      </c>
      <c r="K5">
        <f ca="1">RANK(HO12358Averages!P5, HO12358Averages!P$3:P$53)</f>
        <v>31</v>
      </c>
    </row>
    <row r="6" spans="1:11">
      <c r="A6" t="s">
        <v>3</v>
      </c>
      <c r="B6">
        <f>RANK(HO12358Averages!B6, HO12358Averages!B$3:B$53)</f>
        <v>32</v>
      </c>
      <c r="C6">
        <f>RANK(HO12358Averages!C6, HO12358Averages!C$3:C$53)</f>
        <v>32</v>
      </c>
      <c r="D6">
        <f>RANK(HO12358Averages!D6, HO12358Averages!D$3:D$53)</f>
        <v>32</v>
      </c>
      <c r="E6">
        <f>RANK(HO12358Averages!E6, HO12358Averages!E$3:E$53)</f>
        <v>35</v>
      </c>
      <c r="F6">
        <f>RANK(HO12358Averages!F6, HO12358Averages!F$3:F$53)</f>
        <v>36</v>
      </c>
      <c r="G6">
        <f>RANK(HO12358Averages!L6, HO12358Averages!L$3:L$53)</f>
        <v>8</v>
      </c>
      <c r="H6">
        <f ca="1">RANK(HO12358Averages!M6, HO12358Averages!M$3:M$53)</f>
        <v>8</v>
      </c>
      <c r="I6">
        <f ca="1">RANK(HO12358Averages!N6, HO12358Averages!N$3:N$53)</f>
        <v>8</v>
      </c>
      <c r="J6">
        <f ca="1">RANK(HO12358Averages!O6, HO12358Averages!O$3:O$53)</f>
        <v>9</v>
      </c>
      <c r="K6">
        <f ca="1">RANK(HO12358Averages!P6, HO12358Averages!P$3:P$53)</f>
        <v>17</v>
      </c>
    </row>
    <row r="7" spans="1:11">
      <c r="A7" t="s">
        <v>4</v>
      </c>
      <c r="B7">
        <f>RANK(HO12358Averages!B7, HO12358Averages!B$3:B$53)</f>
        <v>19</v>
      </c>
      <c r="C7">
        <f>RANK(HO12358Averages!C7, HO12358Averages!C$3:C$53)</f>
        <v>19</v>
      </c>
      <c r="D7">
        <f>RANK(HO12358Averages!D7, HO12358Averages!D$3:D$53)</f>
        <v>20</v>
      </c>
      <c r="E7">
        <f>RANK(HO12358Averages!E7, HO12358Averages!E$3:E$53)</f>
        <v>21</v>
      </c>
      <c r="F7">
        <f>RANK(HO12358Averages!F7, HO12358Averages!F$3:F$53)</f>
        <v>22</v>
      </c>
      <c r="G7">
        <f>RANK(HO12358Averages!L7, HO12358Averages!L$3:L$53)</f>
        <v>50</v>
      </c>
      <c r="H7">
        <f ca="1">RANK(HO12358Averages!M7, HO12358Averages!M$3:M$53)</f>
        <v>51</v>
      </c>
      <c r="I7">
        <f ca="1">RANK(HO12358Averages!N7, HO12358Averages!N$3:N$53)</f>
        <v>50</v>
      </c>
      <c r="J7">
        <f ca="1">RANK(HO12358Averages!O7, HO12358Averages!O$3:O$53)</f>
        <v>50</v>
      </c>
      <c r="K7">
        <f ca="1">RANK(HO12358Averages!P7, HO12358Averages!P$3:P$53)</f>
        <v>51</v>
      </c>
    </row>
    <row r="8" spans="1:11">
      <c r="A8" t="s">
        <v>5</v>
      </c>
      <c r="B8">
        <f>RANK(HO12358Averages!B8, HO12358Averages!B$3:B$53)</f>
        <v>14</v>
      </c>
      <c r="C8">
        <f>RANK(HO12358Averages!C8, HO12358Averages!C$3:C$53)</f>
        <v>15</v>
      </c>
      <c r="D8">
        <f>RANK(HO12358Averages!D8, HO12358Averages!D$3:D$53)</f>
        <v>15</v>
      </c>
      <c r="E8">
        <f>RANK(HO12358Averages!E8, HO12358Averages!E$3:E$53)</f>
        <v>15</v>
      </c>
      <c r="F8">
        <f>RANK(HO12358Averages!F8, HO12358Averages!F$3:F$53)</f>
        <v>21</v>
      </c>
      <c r="G8">
        <f>RANK(HO12358Averages!L8, HO12358Averages!L$3:L$53)</f>
        <v>38</v>
      </c>
      <c r="H8">
        <f ca="1">RANK(HO12358Averages!M8, HO12358Averages!M$3:M$53)</f>
        <v>38</v>
      </c>
      <c r="I8">
        <f ca="1">RANK(HO12358Averages!N8, HO12358Averages!N$3:N$53)</f>
        <v>44</v>
      </c>
      <c r="J8">
        <f ca="1">RANK(HO12358Averages!O8, HO12358Averages!O$3:O$53)</f>
        <v>45</v>
      </c>
      <c r="K8">
        <f ca="1">RANK(HO12358Averages!P8, HO12358Averages!P$3:P$53)</f>
        <v>47</v>
      </c>
    </row>
    <row r="9" spans="1:11">
      <c r="A9" t="s">
        <v>6</v>
      </c>
      <c r="B9">
        <f>RANK(HO12358Averages!B9, HO12358Averages!B$3:B$53)</f>
        <v>11</v>
      </c>
      <c r="C9">
        <f>RANK(HO12358Averages!C9, HO12358Averages!C$3:C$53)</f>
        <v>11</v>
      </c>
      <c r="D9">
        <f>RANK(HO12358Averages!D9, HO12358Averages!D$3:D$53)</f>
        <v>9</v>
      </c>
      <c r="E9">
        <f>RANK(HO12358Averages!E9, HO12358Averages!E$3:E$53)</f>
        <v>9</v>
      </c>
      <c r="F9">
        <f>RANK(HO12358Averages!F9, HO12358Averages!F$3:F$53)</f>
        <v>9</v>
      </c>
      <c r="G9">
        <f>RANK(HO12358Averages!L9, HO12358Averages!L$3:L$53)</f>
        <v>23</v>
      </c>
      <c r="H9">
        <f ca="1">RANK(HO12358Averages!M9, HO12358Averages!M$3:M$53)</f>
        <v>24</v>
      </c>
      <c r="I9">
        <f ca="1">RANK(HO12358Averages!N9, HO12358Averages!N$3:N$53)</f>
        <v>23</v>
      </c>
      <c r="J9">
        <f ca="1">RANK(HO12358Averages!O9, HO12358Averages!O$3:O$53)</f>
        <v>25</v>
      </c>
      <c r="K9">
        <f ca="1">RANK(HO12358Averages!P9, HO12358Averages!P$3:P$53)</f>
        <v>16</v>
      </c>
    </row>
    <row r="10" spans="1:11">
      <c r="A10" t="s">
        <v>7</v>
      </c>
      <c r="B10">
        <f>RANK(HO12358Averages!B10, HO12358Averages!B$3:B$53)</f>
        <v>9</v>
      </c>
      <c r="C10">
        <f>RANK(HO12358Averages!C10, HO12358Averages!C$3:C$53)</f>
        <v>8</v>
      </c>
      <c r="D10">
        <f>RANK(HO12358Averages!D10, HO12358Averages!D$3:D$53)</f>
        <v>8</v>
      </c>
      <c r="E10">
        <f>RANK(HO12358Averages!E10, HO12358Averages!E$3:E$53)</f>
        <v>8</v>
      </c>
      <c r="F10">
        <f>RANK(HO12358Averages!F10, HO12358Averages!F$3:F$53)</f>
        <v>8</v>
      </c>
      <c r="G10">
        <f>RANK(HO12358Averages!L10, HO12358Averages!L$3:L$53)</f>
        <v>3</v>
      </c>
      <c r="H10">
        <f ca="1">RANK(HO12358Averages!M10, HO12358Averages!M$3:M$53)</f>
        <v>10</v>
      </c>
      <c r="I10">
        <f ca="1">RANK(HO12358Averages!N10, HO12358Averages!N$3:N$53)</f>
        <v>6</v>
      </c>
      <c r="J10">
        <f ca="1">RANK(HO12358Averages!O10, HO12358Averages!O$3:O$53)</f>
        <v>3</v>
      </c>
      <c r="K10">
        <f ca="1">RANK(HO12358Averages!P10, HO12358Averages!P$3:P$53)</f>
        <v>3</v>
      </c>
    </row>
    <row r="11" spans="1:11">
      <c r="A11" t="s">
        <v>8</v>
      </c>
      <c r="B11">
        <f>RANK(HO12358Averages!B11, HO12358Averages!B$3:B$53)</f>
        <v>4</v>
      </c>
      <c r="C11">
        <f>RANK(HO12358Averages!C11, HO12358Averages!C$3:C$53)</f>
        <v>3</v>
      </c>
      <c r="D11">
        <f>RANK(HO12358Averages!D11, HO12358Averages!D$3:D$53)</f>
        <v>6</v>
      </c>
      <c r="E11">
        <f>RANK(HO12358Averages!E11, HO12358Averages!E$3:E$53)</f>
        <v>6</v>
      </c>
      <c r="F11">
        <f>RANK(HO12358Averages!F11, HO12358Averages!F$3:F$53)</f>
        <v>5</v>
      </c>
      <c r="G11">
        <f>RANK(HO12358Averages!L11, HO12358Averages!L$3:L$53)</f>
        <v>34</v>
      </c>
      <c r="H11">
        <f ca="1">RANK(HO12358Averages!M11, HO12358Averages!M$3:M$53)</f>
        <v>27</v>
      </c>
      <c r="I11">
        <f ca="1">RANK(HO12358Averages!N11, HO12358Averages!N$3:N$53)</f>
        <v>31</v>
      </c>
      <c r="J11">
        <f ca="1">RANK(HO12358Averages!O11, HO12358Averages!O$3:O$53)</f>
        <v>40</v>
      </c>
      <c r="K11">
        <f ca="1">RANK(HO12358Averages!P11, HO12358Averages!P$3:P$53)</f>
        <v>35</v>
      </c>
    </row>
    <row r="12" spans="1:11">
      <c r="A12" t="s">
        <v>9</v>
      </c>
      <c r="B12">
        <f>RANK(HO12358Averages!B12, HO12358Averages!B$3:B$53)</f>
        <v>5</v>
      </c>
      <c r="C12">
        <f>RANK(HO12358Averages!C12, HO12358Averages!C$3:C$53)</f>
        <v>4</v>
      </c>
      <c r="D12">
        <f>RANK(HO12358Averages!D12, HO12358Averages!D$3:D$53)</f>
        <v>3</v>
      </c>
      <c r="E12">
        <f>RANK(HO12358Averages!E12, HO12358Averages!E$3:E$53)</f>
        <v>5</v>
      </c>
      <c r="F12">
        <f>RANK(HO12358Averages!F12, HO12358Averages!F$3:F$53)</f>
        <v>6</v>
      </c>
      <c r="G12">
        <f>RANK(HO12358Averages!L12, HO12358Averages!L$3:L$53)</f>
        <v>9</v>
      </c>
      <c r="H12">
        <f ca="1">RANK(HO12358Averages!M12, HO12358Averages!M$3:M$53)</f>
        <v>14</v>
      </c>
      <c r="I12">
        <f ca="1">RANK(HO12358Averages!N12, HO12358Averages!N$3:N$53)</f>
        <v>14</v>
      </c>
      <c r="J12">
        <f ca="1">RANK(HO12358Averages!O12, HO12358Averages!O$3:O$53)</f>
        <v>5</v>
      </c>
      <c r="K12">
        <f ca="1">RANK(HO12358Averages!P12, HO12358Averages!P$3:P$53)</f>
        <v>20</v>
      </c>
    </row>
    <row r="13" spans="1:11">
      <c r="A13" t="s">
        <v>10</v>
      </c>
      <c r="B13">
        <f>RANK(HO12358Averages!B13, HO12358Averages!B$3:B$53)</f>
        <v>10</v>
      </c>
      <c r="C13">
        <f>RANK(HO12358Averages!C13, HO12358Averages!C$3:C$53)</f>
        <v>10</v>
      </c>
      <c r="D13">
        <f>RANK(HO12358Averages!D13, HO12358Averages!D$3:D$53)</f>
        <v>13</v>
      </c>
      <c r="E13">
        <f>RANK(HO12358Averages!E13, HO12358Averages!E$3:E$53)</f>
        <v>14</v>
      </c>
      <c r="F13">
        <f>RANK(HO12358Averages!F13, HO12358Averages!F$3:F$53)</f>
        <v>14</v>
      </c>
      <c r="G13">
        <f>RANK(HO12358Averages!L13, HO12358Averages!L$3:L$53)</f>
        <v>10</v>
      </c>
      <c r="H13">
        <f ca="1">RANK(HO12358Averages!M13, HO12358Averages!M$3:M$53)</f>
        <v>12</v>
      </c>
      <c r="I13">
        <f ca="1">RANK(HO12358Averages!N13, HO12358Averages!N$3:N$53)</f>
        <v>18</v>
      </c>
      <c r="J13">
        <f ca="1">RANK(HO12358Averages!O13, HO12358Averages!O$3:O$53)</f>
        <v>16</v>
      </c>
      <c r="K13">
        <f ca="1">RANK(HO12358Averages!P13, HO12358Averages!P$3:P$53)</f>
        <v>9</v>
      </c>
    </row>
    <row r="14" spans="1:11">
      <c r="A14" t="s">
        <v>11</v>
      </c>
      <c r="B14">
        <f>RANK(HO12358Averages!B14, HO12358Averages!B$3:B$53)</f>
        <v>37</v>
      </c>
      <c r="C14">
        <f>RANK(HO12358Averages!C14, HO12358Averages!C$3:C$53)</f>
        <v>37</v>
      </c>
      <c r="D14">
        <f>RANK(HO12358Averages!D14, HO12358Averages!D$3:D$53)</f>
        <v>37</v>
      </c>
      <c r="E14">
        <f>RANK(HO12358Averages!E14, HO12358Averages!E$3:E$53)</f>
        <v>36</v>
      </c>
      <c r="F14">
        <f>RANK(HO12358Averages!F14, HO12358Averages!F$3:F$53)</f>
        <v>32</v>
      </c>
      <c r="G14">
        <f>RANK(HO12358Averages!L14, HO12358Averages!L$3:L$53)</f>
        <v>51</v>
      </c>
      <c r="H14">
        <f ca="1">RANK(HO12358Averages!M14, HO12358Averages!M$3:M$53)</f>
        <v>50</v>
      </c>
      <c r="I14">
        <f ca="1">RANK(HO12358Averages!N14, HO12358Averages!N$3:N$53)</f>
        <v>51</v>
      </c>
      <c r="J14">
        <f ca="1">RANK(HO12358Averages!O14, HO12358Averages!O$3:O$53)</f>
        <v>51</v>
      </c>
      <c r="K14">
        <f ca="1">RANK(HO12358Averages!P14, HO12358Averages!P$3:P$53)</f>
        <v>50</v>
      </c>
    </row>
    <row r="15" spans="1:11">
      <c r="A15" t="s">
        <v>12</v>
      </c>
      <c r="B15">
        <f>RANK(HO12358Averages!B15, HO12358Averages!B$3:B$53)</f>
        <v>48</v>
      </c>
      <c r="C15">
        <f>RANK(HO12358Averages!C15, HO12358Averages!C$3:C$53)</f>
        <v>47</v>
      </c>
      <c r="D15">
        <f>RANK(HO12358Averages!D15, HO12358Averages!D$3:D$53)</f>
        <v>48</v>
      </c>
      <c r="E15">
        <f>RANK(HO12358Averages!E15, HO12358Averages!E$3:E$53)</f>
        <v>51</v>
      </c>
      <c r="F15">
        <f>RANK(HO12358Averages!F15, HO12358Averages!F$3:F$53)</f>
        <v>51</v>
      </c>
      <c r="G15">
        <f>RANK(HO12358Averages!L15, HO12358Averages!L$3:L$53)</f>
        <v>48</v>
      </c>
      <c r="H15">
        <f ca="1">RANK(HO12358Averages!M15, HO12358Averages!M$3:M$53)</f>
        <v>45</v>
      </c>
      <c r="I15">
        <f ca="1">RANK(HO12358Averages!N15, HO12358Averages!N$3:N$53)</f>
        <v>49</v>
      </c>
      <c r="J15">
        <f ca="1">RANK(HO12358Averages!O15, HO12358Averages!O$3:O$53)</f>
        <v>43</v>
      </c>
      <c r="K15">
        <f ca="1">RANK(HO12358Averages!P15, HO12358Averages!P$3:P$53)</f>
        <v>49</v>
      </c>
    </row>
    <row r="16" spans="1:11">
      <c r="A16" t="s">
        <v>13</v>
      </c>
      <c r="B16">
        <f>RANK(HO12358Averages!B16, HO12358Averages!B$3:B$53)</f>
        <v>26</v>
      </c>
      <c r="C16">
        <f>RANK(HO12358Averages!C16, HO12358Averages!C$3:C$53)</f>
        <v>27</v>
      </c>
      <c r="D16">
        <f>RANK(HO12358Averages!D16, HO12358Averages!D$3:D$53)</f>
        <v>26</v>
      </c>
      <c r="E16">
        <f>RANK(HO12358Averages!E16, HO12358Averages!E$3:E$53)</f>
        <v>26</v>
      </c>
      <c r="F16">
        <f>RANK(HO12358Averages!F16, HO12358Averages!F$3:F$53)</f>
        <v>26</v>
      </c>
      <c r="G16">
        <f>RANK(HO12358Averages!L16, HO12358Averages!L$3:L$53)</f>
        <v>15</v>
      </c>
      <c r="H16">
        <f ca="1">RANK(HO12358Averages!M16, HO12358Averages!M$3:M$53)</f>
        <v>19</v>
      </c>
      <c r="I16">
        <f ca="1">RANK(HO12358Averages!N16, HO12358Averages!N$3:N$53)</f>
        <v>13</v>
      </c>
      <c r="J16">
        <f ca="1">RANK(HO12358Averages!O16, HO12358Averages!O$3:O$53)</f>
        <v>13</v>
      </c>
      <c r="K16">
        <f ca="1">RANK(HO12358Averages!P16, HO12358Averages!P$3:P$53)</f>
        <v>6</v>
      </c>
    </row>
    <row r="17" spans="1:11">
      <c r="A17" t="s">
        <v>14</v>
      </c>
      <c r="B17">
        <f>RANK(HO12358Averages!B17, HO12358Averages!B$3:B$53)</f>
        <v>43</v>
      </c>
      <c r="C17">
        <f>RANK(HO12358Averages!C17, HO12358Averages!C$3:C$53)</f>
        <v>43</v>
      </c>
      <c r="D17">
        <f>RANK(HO12358Averages!D17, HO12358Averages!D$3:D$53)</f>
        <v>43</v>
      </c>
      <c r="E17">
        <f>RANK(HO12358Averages!E17, HO12358Averages!E$3:E$53)</f>
        <v>44</v>
      </c>
      <c r="F17">
        <f>RANK(HO12358Averages!F17, HO12358Averages!F$3:F$53)</f>
        <v>44</v>
      </c>
      <c r="G17">
        <f>RANK(HO12358Averages!L17, HO12358Averages!L$3:L$53)</f>
        <v>17</v>
      </c>
      <c r="H17">
        <f ca="1">RANK(HO12358Averages!M17, HO12358Averages!M$3:M$53)</f>
        <v>23</v>
      </c>
      <c r="I17">
        <f ca="1">RANK(HO12358Averages!N17, HO12358Averages!N$3:N$53)</f>
        <v>16</v>
      </c>
      <c r="J17">
        <f ca="1">RANK(HO12358Averages!O17, HO12358Averages!O$3:O$53)</f>
        <v>21</v>
      </c>
      <c r="K17">
        <f ca="1">RANK(HO12358Averages!P17, HO12358Averages!P$3:P$53)</f>
        <v>27</v>
      </c>
    </row>
    <row r="18" spans="1:11">
      <c r="A18" t="s">
        <v>15</v>
      </c>
      <c r="B18">
        <f>RANK(HO12358Averages!B18, HO12358Averages!B$3:B$53)</f>
        <v>49</v>
      </c>
      <c r="C18">
        <f>RANK(HO12358Averages!C18, HO12358Averages!C$3:C$53)</f>
        <v>49</v>
      </c>
      <c r="D18">
        <f>RANK(HO12358Averages!D18, HO12358Averages!D$3:D$53)</f>
        <v>49</v>
      </c>
      <c r="E18">
        <f>RANK(HO12358Averages!E18, HO12358Averages!E$3:E$53)</f>
        <v>50</v>
      </c>
      <c r="F18">
        <f>RANK(HO12358Averages!F18, HO12358Averages!F$3:F$53)</f>
        <v>50</v>
      </c>
      <c r="G18">
        <f>RANK(HO12358Averages!L18, HO12358Averages!L$3:L$53)</f>
        <v>18</v>
      </c>
      <c r="H18">
        <f ca="1">RANK(HO12358Averages!M18, HO12358Averages!M$3:M$53)</f>
        <v>13</v>
      </c>
      <c r="I18">
        <f ca="1">RANK(HO12358Averages!N18, HO12358Averages!N$3:N$53)</f>
        <v>11</v>
      </c>
      <c r="J18">
        <f ca="1">RANK(HO12358Averages!O18, HO12358Averages!O$3:O$53)</f>
        <v>14</v>
      </c>
      <c r="K18">
        <f ca="1">RANK(HO12358Averages!P18, HO12358Averages!P$3:P$53)</f>
        <v>11</v>
      </c>
    </row>
    <row r="19" spans="1:11">
      <c r="A19" t="s">
        <v>16</v>
      </c>
      <c r="B19">
        <f>RANK(HO12358Averages!B19, HO12358Averages!B$3:B$53)</f>
        <v>39</v>
      </c>
      <c r="C19">
        <f>RANK(HO12358Averages!C19, HO12358Averages!C$3:C$53)</f>
        <v>39</v>
      </c>
      <c r="D19">
        <f>RANK(HO12358Averages!D19, HO12358Averages!D$3:D$53)</f>
        <v>40</v>
      </c>
      <c r="E19">
        <f>RANK(HO12358Averages!E19, HO12358Averages!E$3:E$53)</f>
        <v>42</v>
      </c>
      <c r="F19">
        <f>RANK(HO12358Averages!F19, HO12358Averages!F$3:F$53)</f>
        <v>39</v>
      </c>
      <c r="G19">
        <f>RANK(HO12358Averages!L19, HO12358Averages!L$3:L$53)</f>
        <v>22</v>
      </c>
      <c r="H19">
        <f ca="1">RANK(HO12358Averages!M19, HO12358Averages!M$3:M$53)</f>
        <v>15</v>
      </c>
      <c r="I19">
        <f ca="1">RANK(HO12358Averages!N19, HO12358Averages!N$3:N$53)</f>
        <v>17</v>
      </c>
      <c r="J19">
        <f ca="1">RANK(HO12358Averages!O19, HO12358Averages!O$3:O$53)</f>
        <v>20</v>
      </c>
      <c r="K19">
        <f ca="1">RANK(HO12358Averages!P19, HO12358Averages!P$3:P$53)</f>
        <v>18</v>
      </c>
    </row>
    <row r="20" spans="1:11">
      <c r="A20" t="s">
        <v>17</v>
      </c>
      <c r="B20">
        <f>RANK(HO12358Averages!B20, HO12358Averages!B$3:B$53)</f>
        <v>27</v>
      </c>
      <c r="C20">
        <f>RANK(HO12358Averages!C20, HO12358Averages!C$3:C$53)</f>
        <v>24</v>
      </c>
      <c r="D20">
        <f>RANK(HO12358Averages!D20, HO12358Averages!D$3:D$53)</f>
        <v>25</v>
      </c>
      <c r="E20">
        <f>RANK(HO12358Averages!E20, HO12358Averages!E$3:E$53)</f>
        <v>27</v>
      </c>
      <c r="F20">
        <f>RANK(HO12358Averages!F20, HO12358Averages!F$3:F$53)</f>
        <v>27</v>
      </c>
      <c r="G20">
        <f>RANK(HO12358Averages!L20, HO12358Averages!L$3:L$53)</f>
        <v>5</v>
      </c>
      <c r="H20">
        <f ca="1">RANK(HO12358Averages!M20, HO12358Averages!M$3:M$53)</f>
        <v>3</v>
      </c>
      <c r="I20">
        <f ca="1">RANK(HO12358Averages!N20, HO12358Averages!N$3:N$53)</f>
        <v>4</v>
      </c>
      <c r="J20">
        <f ca="1">RANK(HO12358Averages!O20, HO12358Averages!O$3:O$53)</f>
        <v>11</v>
      </c>
      <c r="K20">
        <f ca="1">RANK(HO12358Averages!P20, HO12358Averages!P$3:P$53)</f>
        <v>8</v>
      </c>
    </row>
    <row r="21" spans="1:11">
      <c r="A21" t="s">
        <v>18</v>
      </c>
      <c r="B21">
        <f>RANK(HO12358Averages!B21, HO12358Averages!B$3:B$53)</f>
        <v>1</v>
      </c>
      <c r="C21">
        <f>RANK(HO12358Averages!C21, HO12358Averages!C$3:C$53)</f>
        <v>1</v>
      </c>
      <c r="D21">
        <f>RANK(HO12358Averages!D21, HO12358Averages!D$3:D$53)</f>
        <v>1</v>
      </c>
      <c r="E21">
        <f>RANK(HO12358Averages!E21, HO12358Averages!E$3:E$53)</f>
        <v>1</v>
      </c>
      <c r="F21">
        <f>RANK(HO12358Averages!F21, HO12358Averages!F$3:F$53)</f>
        <v>3</v>
      </c>
      <c r="G21">
        <f>RANK(HO12358Averages!L21, HO12358Averages!L$3:L$53)</f>
        <v>1</v>
      </c>
      <c r="H21">
        <f ca="1">RANK(HO12358Averages!M21, HO12358Averages!M$3:M$53)</f>
        <v>2</v>
      </c>
      <c r="I21">
        <f ca="1">RANK(HO12358Averages!N21, HO12358Averages!N$3:N$53)</f>
        <v>2</v>
      </c>
      <c r="J21">
        <f ca="1">RANK(HO12358Averages!O21, HO12358Averages!O$3:O$53)</f>
        <v>1</v>
      </c>
      <c r="K21">
        <f ca="1">RANK(HO12358Averages!P21, HO12358Averages!P$3:P$53)</f>
        <v>1</v>
      </c>
    </row>
    <row r="22" spans="1:11">
      <c r="A22" t="s">
        <v>19</v>
      </c>
      <c r="B22">
        <f>RANK(HO12358Averages!B22, HO12358Averages!B$3:B$53)</f>
        <v>51</v>
      </c>
      <c r="C22">
        <f>RANK(HO12358Averages!C22, HO12358Averages!C$3:C$53)</f>
        <v>50</v>
      </c>
      <c r="D22">
        <f>RANK(HO12358Averages!D22, HO12358Averages!D$3:D$53)</f>
        <v>50</v>
      </c>
      <c r="E22">
        <f>RANK(HO12358Averages!E22, HO12358Averages!E$3:E$53)</f>
        <v>48</v>
      </c>
      <c r="F22">
        <f>RANK(HO12358Averages!F22, HO12358Averages!F$3:F$53)</f>
        <v>49</v>
      </c>
      <c r="G22">
        <f>RANK(HO12358Averages!L22, HO12358Averages!L$3:L$53)</f>
        <v>45</v>
      </c>
      <c r="H22">
        <f ca="1">RANK(HO12358Averages!M22, HO12358Averages!M$3:M$53)</f>
        <v>47</v>
      </c>
      <c r="I22">
        <f ca="1">RANK(HO12358Averages!N22, HO12358Averages!N$3:N$53)</f>
        <v>47</v>
      </c>
      <c r="J22">
        <f ca="1">RANK(HO12358Averages!O22, HO12358Averages!O$3:O$53)</f>
        <v>46</v>
      </c>
      <c r="K22">
        <f ca="1">RANK(HO12358Averages!P22, HO12358Averages!P$3:P$53)</f>
        <v>45</v>
      </c>
    </row>
    <row r="23" spans="1:11">
      <c r="A23" t="s">
        <v>20</v>
      </c>
      <c r="B23">
        <f>RANK(HO12358Averages!B23, HO12358Averages!B$3:B$53)</f>
        <v>12</v>
      </c>
      <c r="C23">
        <f>RANK(HO12358Averages!C23, HO12358Averages!C$3:C$53)</f>
        <v>12</v>
      </c>
      <c r="D23">
        <f>RANK(HO12358Averages!D23, HO12358Averages!D$3:D$53)</f>
        <v>10</v>
      </c>
      <c r="E23">
        <f>RANK(HO12358Averages!E23, HO12358Averages!E$3:E$53)</f>
        <v>11</v>
      </c>
      <c r="F23">
        <f>RANK(HO12358Averages!F23, HO12358Averages!F$3:F$53)</f>
        <v>11</v>
      </c>
      <c r="G23">
        <f>RANK(HO12358Averages!L23, HO12358Averages!L$3:L$53)</f>
        <v>24</v>
      </c>
      <c r="H23">
        <f ca="1">RANK(HO12358Averages!M23, HO12358Averages!M$3:M$53)</f>
        <v>17</v>
      </c>
      <c r="I23">
        <f ca="1">RANK(HO12358Averages!N23, HO12358Averages!N$3:N$53)</f>
        <v>25</v>
      </c>
      <c r="J23">
        <f ca="1">RANK(HO12358Averages!O23, HO12358Averages!O$3:O$53)</f>
        <v>24</v>
      </c>
      <c r="K23">
        <f ca="1">RANK(HO12358Averages!P23, HO12358Averages!P$3:P$53)</f>
        <v>28</v>
      </c>
    </row>
    <row r="24" spans="1:11">
      <c r="A24" t="s">
        <v>21</v>
      </c>
      <c r="B24">
        <f>RANK(HO12358Averages!B24, HO12358Averages!B$3:B$53)</f>
        <v>13</v>
      </c>
      <c r="C24">
        <f>RANK(HO12358Averages!C24, HO12358Averages!C$3:C$53)</f>
        <v>13</v>
      </c>
      <c r="D24">
        <f>RANK(HO12358Averages!D24, HO12358Averages!D$3:D$53)</f>
        <v>12</v>
      </c>
      <c r="E24">
        <f>RANK(HO12358Averages!E24, HO12358Averages!E$3:E$53)</f>
        <v>10</v>
      </c>
      <c r="F24">
        <f>RANK(HO12358Averages!F24, HO12358Averages!F$3:F$53)</f>
        <v>10</v>
      </c>
      <c r="G24">
        <f>RANK(HO12358Averages!L24, HO12358Averages!L$3:L$53)</f>
        <v>43</v>
      </c>
      <c r="H24">
        <f ca="1">RANK(HO12358Averages!M24, HO12358Averages!M$3:M$53)</f>
        <v>42</v>
      </c>
      <c r="I24">
        <f ca="1">RANK(HO12358Averages!N24, HO12358Averages!N$3:N$53)</f>
        <v>40</v>
      </c>
      <c r="J24">
        <f ca="1">RANK(HO12358Averages!O24, HO12358Averages!O$3:O$53)</f>
        <v>41</v>
      </c>
      <c r="K24">
        <f ca="1">RANK(HO12358Averages!P24, HO12358Averages!P$3:P$53)</f>
        <v>41</v>
      </c>
    </row>
    <row r="25" spans="1:11">
      <c r="A25" t="s">
        <v>22</v>
      </c>
      <c r="B25">
        <f>RANK(HO12358Averages!B25, HO12358Averages!B$3:B$53)</f>
        <v>2</v>
      </c>
      <c r="C25">
        <f>RANK(HO12358Averages!C25, HO12358Averages!C$3:C$53)</f>
        <v>2</v>
      </c>
      <c r="D25">
        <f>RANK(HO12358Averages!D25, HO12358Averages!D$3:D$53)</f>
        <v>2</v>
      </c>
      <c r="E25">
        <f>RANK(HO12358Averages!E25, HO12358Averages!E$3:E$53)</f>
        <v>3</v>
      </c>
      <c r="F25">
        <f>RANK(HO12358Averages!F25, HO12358Averages!F$3:F$53)</f>
        <v>2</v>
      </c>
      <c r="G25">
        <f>RANK(HO12358Averages!L25, HO12358Averages!L$3:L$53)</f>
        <v>2</v>
      </c>
      <c r="H25">
        <f ca="1">RANK(HO12358Averages!M25, HO12358Averages!M$3:M$53)</f>
        <v>1</v>
      </c>
      <c r="I25">
        <f ca="1">RANK(HO12358Averages!N25, HO12358Averages!N$3:N$53)</f>
        <v>1</v>
      </c>
      <c r="J25">
        <f ca="1">RANK(HO12358Averages!O25, HO12358Averages!O$3:O$53)</f>
        <v>2</v>
      </c>
      <c r="K25">
        <f ca="1">RANK(HO12358Averages!P25, HO12358Averages!P$3:P$53)</f>
        <v>2</v>
      </c>
    </row>
    <row r="26" spans="1:11">
      <c r="A26" t="s">
        <v>23</v>
      </c>
      <c r="B26">
        <f>RANK(HO12358Averages!B26, HO12358Averages!B$3:B$53)</f>
        <v>33</v>
      </c>
      <c r="C26">
        <f>RANK(HO12358Averages!C26, HO12358Averages!C$3:C$53)</f>
        <v>33</v>
      </c>
      <c r="D26">
        <f>RANK(HO12358Averages!D26, HO12358Averages!D$3:D$53)</f>
        <v>33</v>
      </c>
      <c r="E26">
        <f>RANK(HO12358Averages!E26, HO12358Averages!E$3:E$53)</f>
        <v>30</v>
      </c>
      <c r="F26">
        <f>RANK(HO12358Averages!F26, HO12358Averages!F$3:F$53)</f>
        <v>30</v>
      </c>
      <c r="G26">
        <f>RANK(HO12358Averages!L26, HO12358Averages!L$3:L$53)</f>
        <v>30</v>
      </c>
      <c r="H26">
        <f ca="1">RANK(HO12358Averages!M26, HO12358Averages!M$3:M$53)</f>
        <v>36</v>
      </c>
      <c r="I26">
        <f ca="1">RANK(HO12358Averages!N26, HO12358Averages!N$3:N$53)</f>
        <v>30</v>
      </c>
      <c r="J26">
        <f ca="1">RANK(HO12358Averages!O26, HO12358Averages!O$3:O$53)</f>
        <v>34</v>
      </c>
      <c r="K26">
        <f ca="1">RANK(HO12358Averages!P26, HO12358Averages!P$3:P$53)</f>
        <v>22</v>
      </c>
    </row>
    <row r="27" spans="1:11">
      <c r="A27" t="s">
        <v>24</v>
      </c>
      <c r="B27">
        <f>RANK(HO12358Averages!B27, HO12358Averages!B$3:B$53)</f>
        <v>23</v>
      </c>
      <c r="C27">
        <f>RANK(HO12358Averages!C27, HO12358Averages!C$3:C$53)</f>
        <v>22</v>
      </c>
      <c r="D27">
        <f>RANK(HO12358Averages!D27, HO12358Averages!D$3:D$53)</f>
        <v>22</v>
      </c>
      <c r="E27">
        <f>RANK(HO12358Averages!E27, HO12358Averages!E$3:E$53)</f>
        <v>24</v>
      </c>
      <c r="F27">
        <f>RANK(HO12358Averages!F27, HO12358Averages!F$3:F$53)</f>
        <v>23</v>
      </c>
      <c r="G27">
        <f>RANK(HO12358Averages!L27, HO12358Averages!L$3:L$53)</f>
        <v>4</v>
      </c>
      <c r="H27">
        <f ca="1">RANK(HO12358Averages!M27, HO12358Averages!M$3:M$53)</f>
        <v>4</v>
      </c>
      <c r="I27">
        <f ca="1">RANK(HO12358Averages!N27, HO12358Averages!N$3:N$53)</f>
        <v>7</v>
      </c>
      <c r="J27">
        <f ca="1">RANK(HO12358Averages!O27, HO12358Averages!O$3:O$53)</f>
        <v>4</v>
      </c>
      <c r="K27">
        <f ca="1">RANK(HO12358Averages!P27, HO12358Averages!P$3:P$53)</f>
        <v>10</v>
      </c>
    </row>
    <row r="28" spans="1:11">
      <c r="A28" t="s">
        <v>25</v>
      </c>
      <c r="B28">
        <f>RANK(HO12358Averages!B28, HO12358Averages!B$3:B$53)</f>
        <v>30</v>
      </c>
      <c r="C28">
        <f>RANK(HO12358Averages!C28, HO12358Averages!C$3:C$53)</f>
        <v>29</v>
      </c>
      <c r="D28">
        <f>RANK(HO12358Averages!D28, HO12358Averages!D$3:D$53)</f>
        <v>29</v>
      </c>
      <c r="E28">
        <f>RANK(HO12358Averages!E28, HO12358Averages!E$3:E$53)</f>
        <v>31</v>
      </c>
      <c r="F28">
        <f>RANK(HO12358Averages!F28, HO12358Averages!F$3:F$53)</f>
        <v>33</v>
      </c>
      <c r="G28">
        <f>RANK(HO12358Averages!L28, HO12358Averages!L$3:L$53)</f>
        <v>7</v>
      </c>
      <c r="H28">
        <f ca="1">RANK(HO12358Averages!M28, HO12358Averages!M$3:M$53)</f>
        <v>16</v>
      </c>
      <c r="I28">
        <f ca="1">RANK(HO12358Averages!N28, HO12358Averages!N$3:N$53)</f>
        <v>9</v>
      </c>
      <c r="J28">
        <f ca="1">RANK(HO12358Averages!O28, HO12358Averages!O$3:O$53)</f>
        <v>8</v>
      </c>
      <c r="K28">
        <f ca="1">RANK(HO12358Averages!P28, HO12358Averages!P$3:P$53)</f>
        <v>12</v>
      </c>
    </row>
    <row r="29" spans="1:11">
      <c r="A29" t="s">
        <v>26</v>
      </c>
      <c r="B29">
        <f>RANK(HO12358Averages!B29, HO12358Averages!B$3:B$53)</f>
        <v>38</v>
      </c>
      <c r="C29">
        <f>RANK(HO12358Averages!C29, HO12358Averages!C$3:C$53)</f>
        <v>38</v>
      </c>
      <c r="D29">
        <f>RANK(HO12358Averages!D29, HO12358Averages!D$3:D$53)</f>
        <v>38</v>
      </c>
      <c r="E29">
        <f>RANK(HO12358Averages!E29, HO12358Averages!E$3:E$53)</f>
        <v>40</v>
      </c>
      <c r="F29">
        <f>RANK(HO12358Averages!F29, HO12358Averages!F$3:F$53)</f>
        <v>40</v>
      </c>
      <c r="G29">
        <f>RANK(HO12358Averages!L29, HO12358Averages!L$3:L$53)</f>
        <v>49</v>
      </c>
      <c r="H29">
        <f ca="1">RANK(HO12358Averages!M29, HO12358Averages!M$3:M$53)</f>
        <v>46</v>
      </c>
      <c r="I29">
        <f ca="1">RANK(HO12358Averages!N29, HO12358Averages!N$3:N$53)</f>
        <v>43</v>
      </c>
      <c r="J29">
        <f ca="1">RANK(HO12358Averages!O29, HO12358Averages!O$3:O$53)</f>
        <v>49</v>
      </c>
      <c r="K29">
        <f ca="1">RANK(HO12358Averages!P29, HO12358Averages!P$3:P$53)</f>
        <v>48</v>
      </c>
    </row>
    <row r="30" spans="1:11">
      <c r="A30" t="s">
        <v>27</v>
      </c>
      <c r="B30">
        <f>RANK(HO12358Averages!B30, HO12358Averages!B$3:B$53)</f>
        <v>40</v>
      </c>
      <c r="C30">
        <f>RANK(HO12358Averages!C30, HO12358Averages!C$3:C$53)</f>
        <v>41</v>
      </c>
      <c r="D30">
        <f>RANK(HO12358Averages!D30, HO12358Averages!D$3:D$53)</f>
        <v>41</v>
      </c>
      <c r="E30">
        <f>RANK(HO12358Averages!E30, HO12358Averages!E$3:E$53)</f>
        <v>41</v>
      </c>
      <c r="F30">
        <f>RANK(HO12358Averages!F30, HO12358Averages!F$3:F$53)</f>
        <v>42</v>
      </c>
      <c r="G30">
        <f>RANK(HO12358Averages!L30, HO12358Averages!L$3:L$53)</f>
        <v>26</v>
      </c>
      <c r="H30">
        <f ca="1">RANK(HO12358Averages!M30, HO12358Averages!M$3:M$53)</f>
        <v>20</v>
      </c>
      <c r="I30">
        <f ca="1">RANK(HO12358Averages!N30, HO12358Averages!N$3:N$53)</f>
        <v>19</v>
      </c>
      <c r="J30">
        <f ca="1">RANK(HO12358Averages!O30, HO12358Averages!O$3:O$53)</f>
        <v>30</v>
      </c>
      <c r="K30">
        <f ca="1">RANK(HO12358Averages!P30, HO12358Averages!P$3:P$53)</f>
        <v>32</v>
      </c>
    </row>
    <row r="31" spans="1:11">
      <c r="A31" t="s">
        <v>28</v>
      </c>
      <c r="B31">
        <f>RANK(HO12358Averages!B31, HO12358Averages!B$3:B$53)</f>
        <v>8</v>
      </c>
      <c r="C31">
        <f>RANK(HO12358Averages!C31, HO12358Averages!C$3:C$53)</f>
        <v>9</v>
      </c>
      <c r="D31">
        <f>RANK(HO12358Averages!D31, HO12358Averages!D$3:D$53)</f>
        <v>11</v>
      </c>
      <c r="E31">
        <f>RANK(HO12358Averages!E31, HO12358Averages!E$3:E$53)</f>
        <v>12</v>
      </c>
      <c r="F31">
        <f>RANK(HO12358Averages!F31, HO12358Averages!F$3:F$53)</f>
        <v>12</v>
      </c>
      <c r="G31">
        <f>RANK(HO12358Averages!L31, HO12358Averages!L$3:L$53)</f>
        <v>19</v>
      </c>
      <c r="H31">
        <f ca="1">RANK(HO12358Averages!M31, HO12358Averages!M$3:M$53)</f>
        <v>28</v>
      </c>
      <c r="I31">
        <f ca="1">RANK(HO12358Averages!N31, HO12358Averages!N$3:N$53)</f>
        <v>29</v>
      </c>
      <c r="J31">
        <f ca="1">RANK(HO12358Averages!O31, HO12358Averages!O$3:O$53)</f>
        <v>26</v>
      </c>
      <c r="K31">
        <f ca="1">RANK(HO12358Averages!P31, HO12358Averages!P$3:P$53)</f>
        <v>24</v>
      </c>
    </row>
    <row r="32" spans="1:11">
      <c r="A32" t="s">
        <v>29</v>
      </c>
      <c r="B32">
        <f>RANK(HO12358Averages!B32, HO12358Averages!B$3:B$53)</f>
        <v>34</v>
      </c>
      <c r="C32">
        <f>RANK(HO12358Averages!C32, HO12358Averages!C$3:C$53)</f>
        <v>36</v>
      </c>
      <c r="D32">
        <f>RANK(HO12358Averages!D32, HO12358Averages!D$3:D$53)</f>
        <v>34</v>
      </c>
      <c r="E32">
        <f>RANK(HO12358Averages!E32, HO12358Averages!E$3:E$53)</f>
        <v>32</v>
      </c>
      <c r="F32">
        <f>RANK(HO12358Averages!F32, HO12358Averages!F$3:F$53)</f>
        <v>31</v>
      </c>
      <c r="G32">
        <f>RANK(HO12358Averages!L32, HO12358Averages!L$3:L$53)</f>
        <v>44</v>
      </c>
      <c r="H32">
        <f ca="1">RANK(HO12358Averages!M32, HO12358Averages!M$3:M$53)</f>
        <v>49</v>
      </c>
      <c r="I32">
        <f ca="1">RANK(HO12358Averages!N32, HO12358Averages!N$3:N$53)</f>
        <v>46</v>
      </c>
      <c r="J32">
        <f ca="1">RANK(HO12358Averages!O32, HO12358Averages!O$3:O$53)</f>
        <v>35</v>
      </c>
      <c r="K32">
        <f ca="1">RANK(HO12358Averages!P32, HO12358Averages!P$3:P$53)</f>
        <v>37</v>
      </c>
    </row>
    <row r="33" spans="1:11">
      <c r="A33" t="s">
        <v>30</v>
      </c>
      <c r="B33">
        <f>RANK(HO12358Averages!B33, HO12358Averages!B$3:B$53)</f>
        <v>6</v>
      </c>
      <c r="C33">
        <f>RANK(HO12358Averages!C33, HO12358Averages!C$3:C$53)</f>
        <v>6</v>
      </c>
      <c r="D33">
        <f>RANK(HO12358Averages!D33, HO12358Averages!D$3:D$53)</f>
        <v>4</v>
      </c>
      <c r="E33">
        <f>RANK(HO12358Averages!E33, HO12358Averages!E$3:E$53)</f>
        <v>2</v>
      </c>
      <c r="F33">
        <f>RANK(HO12358Averages!F33, HO12358Averages!F$3:F$53)</f>
        <v>1</v>
      </c>
      <c r="G33">
        <f>RANK(HO12358Averages!L33, HO12358Averages!L$3:L$53)</f>
        <v>25</v>
      </c>
      <c r="H33">
        <f ca="1">RANK(HO12358Averages!M33, HO12358Averages!M$3:M$53)</f>
        <v>21</v>
      </c>
      <c r="I33">
        <f ca="1">RANK(HO12358Averages!N33, HO12358Averages!N$3:N$53)</f>
        <v>24</v>
      </c>
      <c r="J33">
        <f ca="1">RANK(HO12358Averages!O33, HO12358Averages!O$3:O$53)</f>
        <v>10</v>
      </c>
      <c r="K33">
        <f ca="1">RANK(HO12358Averages!P33, HO12358Averages!P$3:P$53)</f>
        <v>21</v>
      </c>
    </row>
    <row r="34" spans="1:11">
      <c r="A34" t="s">
        <v>31</v>
      </c>
      <c r="B34">
        <f>RANK(HO12358Averages!B34, HO12358Averages!B$3:B$53)</f>
        <v>28</v>
      </c>
      <c r="C34">
        <f>RANK(HO12358Averages!C34, HO12358Averages!C$3:C$53)</f>
        <v>30</v>
      </c>
      <c r="D34">
        <f>RANK(HO12358Averages!D34, HO12358Averages!D$3:D$53)</f>
        <v>30</v>
      </c>
      <c r="E34">
        <f>RANK(HO12358Averages!E34, HO12358Averages!E$3:E$53)</f>
        <v>29</v>
      </c>
      <c r="F34">
        <f>RANK(HO12358Averages!F34, HO12358Averages!F$3:F$53)</f>
        <v>28</v>
      </c>
      <c r="G34">
        <f>RANK(HO12358Averages!L34, HO12358Averages!L$3:L$53)</f>
        <v>28</v>
      </c>
      <c r="H34">
        <f ca="1">RANK(HO12358Averages!M34, HO12358Averages!M$3:M$53)</f>
        <v>26</v>
      </c>
      <c r="I34">
        <f ca="1">RANK(HO12358Averages!N34, HO12358Averages!N$3:N$53)</f>
        <v>21</v>
      </c>
      <c r="J34">
        <f ca="1">RANK(HO12358Averages!O34, HO12358Averages!O$3:O$53)</f>
        <v>29</v>
      </c>
      <c r="K34">
        <f ca="1">RANK(HO12358Averages!P34, HO12358Averages!P$3:P$53)</f>
        <v>30</v>
      </c>
    </row>
    <row r="35" spans="1:11">
      <c r="A35" t="s">
        <v>32</v>
      </c>
      <c r="B35">
        <f>RANK(HO12358Averages!B35, HO12358Averages!B$3:B$53)</f>
        <v>3</v>
      </c>
      <c r="C35">
        <f>RANK(HO12358Averages!C35, HO12358Averages!C$3:C$53)</f>
        <v>5</v>
      </c>
      <c r="D35">
        <f>RANK(HO12358Averages!D35, HO12358Averages!D$3:D$53)</f>
        <v>5</v>
      </c>
      <c r="E35">
        <f>RANK(HO12358Averages!E35, HO12358Averages!E$3:E$53)</f>
        <v>4</v>
      </c>
      <c r="F35">
        <f>RANK(HO12358Averages!F35, HO12358Averages!F$3:F$53)</f>
        <v>4</v>
      </c>
      <c r="G35">
        <f>RANK(HO12358Averages!L35, HO12358Averages!L$3:L$53)</f>
        <v>27</v>
      </c>
      <c r="H35">
        <f ca="1">RANK(HO12358Averages!M35, HO12358Averages!M$3:M$53)</f>
        <v>25</v>
      </c>
      <c r="I35">
        <f ca="1">RANK(HO12358Averages!N35, HO12358Averages!N$3:N$53)</f>
        <v>32</v>
      </c>
      <c r="J35">
        <f ca="1">RANK(HO12358Averages!O35, HO12358Averages!O$3:O$53)</f>
        <v>23</v>
      </c>
      <c r="K35">
        <f ca="1">RANK(HO12358Averages!P35, HO12358Averages!P$3:P$53)</f>
        <v>15</v>
      </c>
    </row>
    <row r="36" spans="1:11">
      <c r="A36" t="s">
        <v>33</v>
      </c>
      <c r="B36">
        <f>RANK(HO12358Averages!B36, HO12358Averages!B$3:B$53)</f>
        <v>47</v>
      </c>
      <c r="C36">
        <f>RANK(HO12358Averages!C36, HO12358Averages!C$3:C$53)</f>
        <v>46</v>
      </c>
      <c r="D36">
        <f>RANK(HO12358Averages!D36, HO12358Averages!D$3:D$53)</f>
        <v>47</v>
      </c>
      <c r="E36">
        <f>RANK(HO12358Averages!E36, HO12358Averages!E$3:E$53)</f>
        <v>46</v>
      </c>
      <c r="F36">
        <f>RANK(HO12358Averages!F36, HO12358Averages!F$3:F$53)</f>
        <v>46</v>
      </c>
      <c r="G36">
        <f>RANK(HO12358Averages!L36, HO12358Averages!L$3:L$53)</f>
        <v>40</v>
      </c>
      <c r="H36">
        <f ca="1">RANK(HO12358Averages!M36, HO12358Averages!M$3:M$53)</f>
        <v>40</v>
      </c>
      <c r="I36">
        <f ca="1">RANK(HO12358Averages!N36, HO12358Averages!N$3:N$53)</f>
        <v>38</v>
      </c>
      <c r="J36">
        <f ca="1">RANK(HO12358Averages!O36, HO12358Averages!O$3:O$53)</f>
        <v>42</v>
      </c>
      <c r="K36">
        <f ca="1">RANK(HO12358Averages!P36, HO12358Averages!P$3:P$53)</f>
        <v>43</v>
      </c>
    </row>
    <row r="37" spans="1:11">
      <c r="A37" t="s">
        <v>34</v>
      </c>
      <c r="B37">
        <f>RANK(HO12358Averages!B37, HO12358Averages!B$3:B$53)</f>
        <v>50</v>
      </c>
      <c r="C37">
        <f>RANK(HO12358Averages!C37, HO12358Averages!C$3:C$53)</f>
        <v>51</v>
      </c>
      <c r="D37">
        <f>RANK(HO12358Averages!D37, HO12358Averages!D$3:D$53)</f>
        <v>51</v>
      </c>
      <c r="E37">
        <f>RANK(HO12358Averages!E37, HO12358Averages!E$3:E$53)</f>
        <v>49</v>
      </c>
      <c r="F37">
        <f>RANK(HO12358Averages!F37, HO12358Averages!F$3:F$53)</f>
        <v>47</v>
      </c>
      <c r="G37">
        <f>RANK(HO12358Averages!L37, HO12358Averages!L$3:L$53)</f>
        <v>35</v>
      </c>
      <c r="H37">
        <f ca="1">RANK(HO12358Averages!M37, HO12358Averages!M$3:M$53)</f>
        <v>32</v>
      </c>
      <c r="I37">
        <f ca="1">RANK(HO12358Averages!N37, HO12358Averages!N$3:N$53)</f>
        <v>28</v>
      </c>
      <c r="J37">
        <f ca="1">RANK(HO12358Averages!O37, HO12358Averages!O$3:O$53)</f>
        <v>33</v>
      </c>
      <c r="K37">
        <f ca="1">RANK(HO12358Averages!P37, HO12358Averages!P$3:P$53)</f>
        <v>25</v>
      </c>
    </row>
    <row r="38" spans="1:11">
      <c r="A38" t="s">
        <v>35</v>
      </c>
      <c r="B38">
        <f>RANK(HO12358Averages!B38, HO12358Averages!B$3:B$53)</f>
        <v>41</v>
      </c>
      <c r="C38">
        <f>RANK(HO12358Averages!C38, HO12358Averages!C$3:C$53)</f>
        <v>40</v>
      </c>
      <c r="D38">
        <f>RANK(HO12358Averages!D38, HO12358Averages!D$3:D$53)</f>
        <v>39</v>
      </c>
      <c r="E38">
        <f>RANK(HO12358Averages!E38, HO12358Averages!E$3:E$53)</f>
        <v>38</v>
      </c>
      <c r="F38">
        <f>RANK(HO12358Averages!F38, HO12358Averages!F$3:F$53)</f>
        <v>38</v>
      </c>
      <c r="G38">
        <f>RANK(HO12358Averages!L38, HO12358Averages!L$3:L$53)</f>
        <v>13</v>
      </c>
      <c r="H38">
        <f ca="1">RANK(HO12358Averages!M38, HO12358Averages!M$3:M$53)</f>
        <v>9</v>
      </c>
      <c r="I38">
        <f ca="1">RANK(HO12358Averages!N38, HO12358Averages!N$3:N$53)</f>
        <v>20</v>
      </c>
      <c r="J38">
        <f ca="1">RANK(HO12358Averages!O38, HO12358Averages!O$3:O$53)</f>
        <v>7</v>
      </c>
      <c r="K38">
        <f ca="1">RANK(HO12358Averages!P38, HO12358Averages!P$3:P$53)</f>
        <v>5</v>
      </c>
    </row>
    <row r="39" spans="1:11">
      <c r="A39" t="s">
        <v>36</v>
      </c>
      <c r="B39">
        <f>RANK(HO12358Averages!B39, HO12358Averages!B$3:B$53)</f>
        <v>31</v>
      </c>
      <c r="C39">
        <f>RANK(HO12358Averages!C39, HO12358Averages!C$3:C$53)</f>
        <v>28</v>
      </c>
      <c r="D39">
        <f>RANK(HO12358Averages!D39, HO12358Averages!D$3:D$53)</f>
        <v>27</v>
      </c>
      <c r="E39">
        <f>RANK(HO12358Averages!E39, HO12358Averages!E$3:E$53)</f>
        <v>25</v>
      </c>
      <c r="F39">
        <f>RANK(HO12358Averages!F39, HO12358Averages!F$3:F$53)</f>
        <v>25</v>
      </c>
      <c r="G39">
        <f>RANK(HO12358Averages!L39, HO12358Averages!L$3:L$53)</f>
        <v>6</v>
      </c>
      <c r="H39">
        <f ca="1">RANK(HO12358Averages!M39, HO12358Averages!M$3:M$53)</f>
        <v>6</v>
      </c>
      <c r="I39">
        <f ca="1">RANK(HO12358Averages!N39, HO12358Averages!N$3:N$53)</f>
        <v>3</v>
      </c>
      <c r="J39">
        <f ca="1">RANK(HO12358Averages!O39, HO12358Averages!O$3:O$53)</f>
        <v>12</v>
      </c>
      <c r="K39">
        <f ca="1">RANK(HO12358Averages!P39, HO12358Averages!P$3:P$53)</f>
        <v>4</v>
      </c>
    </row>
    <row r="40" spans="1:11">
      <c r="A40" t="s">
        <v>37</v>
      </c>
      <c r="B40">
        <f>RANK(HO12358Averages!B40, HO12358Averages!B$3:B$53)</f>
        <v>22</v>
      </c>
      <c r="C40">
        <f>RANK(HO12358Averages!C40, HO12358Averages!C$3:C$53)</f>
        <v>21</v>
      </c>
      <c r="D40">
        <f>RANK(HO12358Averages!D40, HO12358Averages!D$3:D$53)</f>
        <v>21</v>
      </c>
      <c r="E40">
        <f>RANK(HO12358Averages!E40, HO12358Averages!E$3:E$53)</f>
        <v>23</v>
      </c>
      <c r="F40">
        <f>RANK(HO12358Averages!F40, HO12358Averages!F$3:F$53)</f>
        <v>24</v>
      </c>
      <c r="G40">
        <f>RANK(HO12358Averages!L40, HO12358Averages!L$3:L$53)</f>
        <v>41</v>
      </c>
      <c r="H40">
        <f ca="1">RANK(HO12358Averages!M40, HO12358Averages!M$3:M$53)</f>
        <v>37</v>
      </c>
      <c r="I40">
        <f ca="1">RANK(HO12358Averages!N40, HO12358Averages!N$3:N$53)</f>
        <v>37</v>
      </c>
      <c r="J40">
        <f ca="1">RANK(HO12358Averages!O40, HO12358Averages!O$3:O$53)</f>
        <v>44</v>
      </c>
      <c r="K40">
        <f ca="1">RANK(HO12358Averages!P40, HO12358Averages!P$3:P$53)</f>
        <v>38</v>
      </c>
    </row>
    <row r="41" spans="1:11">
      <c r="A41" t="s">
        <v>38</v>
      </c>
      <c r="B41">
        <f>RANK(HO12358Averages!B41, HO12358Averages!B$3:B$53)</f>
        <v>20</v>
      </c>
      <c r="C41">
        <f>RANK(HO12358Averages!C41, HO12358Averages!C$3:C$53)</f>
        <v>20</v>
      </c>
      <c r="D41">
        <f>RANK(HO12358Averages!D41, HO12358Averages!D$3:D$53)</f>
        <v>19</v>
      </c>
      <c r="E41">
        <f>RANK(HO12358Averages!E41, HO12358Averages!E$3:E$53)</f>
        <v>19</v>
      </c>
      <c r="F41">
        <f>RANK(HO12358Averages!F41, HO12358Averages!F$3:F$53)</f>
        <v>18</v>
      </c>
      <c r="G41">
        <f>RANK(HO12358Averages!L41, HO12358Averages!L$3:L$53)</f>
        <v>11</v>
      </c>
      <c r="H41">
        <f ca="1">RANK(HO12358Averages!M41, HO12358Averages!M$3:M$53)</f>
        <v>5</v>
      </c>
      <c r="I41">
        <f ca="1">RANK(HO12358Averages!N41, HO12358Averages!N$3:N$53)</f>
        <v>5</v>
      </c>
      <c r="J41">
        <f ca="1">RANK(HO12358Averages!O41, HO12358Averages!O$3:O$53)</f>
        <v>17</v>
      </c>
      <c r="K41">
        <f ca="1">RANK(HO12358Averages!P41, HO12358Averages!P$3:P$53)</f>
        <v>7</v>
      </c>
    </row>
    <row r="42" spans="1:11">
      <c r="A42" t="s">
        <v>39</v>
      </c>
      <c r="B42">
        <f>RANK(HO12358Averages!B42, HO12358Averages!B$3:B$53)</f>
        <v>7</v>
      </c>
      <c r="C42">
        <f>RANK(HO12358Averages!C42, HO12358Averages!C$3:C$53)</f>
        <v>7</v>
      </c>
      <c r="D42">
        <f>RANK(HO12358Averages!D42, HO12358Averages!D$3:D$53)</f>
        <v>7</v>
      </c>
      <c r="E42">
        <f>RANK(HO12358Averages!E42, HO12358Averages!E$3:E$53)</f>
        <v>7</v>
      </c>
      <c r="F42">
        <f>RANK(HO12358Averages!F42, HO12358Averages!F$3:F$53)</f>
        <v>7</v>
      </c>
      <c r="G42">
        <f>RANK(HO12358Averages!L42, HO12358Averages!L$3:L$53)</f>
        <v>20</v>
      </c>
      <c r="H42">
        <f ca="1">RANK(HO12358Averages!M42, HO12358Averages!M$3:M$53)</f>
        <v>31</v>
      </c>
      <c r="I42">
        <f ca="1">RANK(HO12358Averages!N42, HO12358Averages!N$3:N$53)</f>
        <v>27</v>
      </c>
      <c r="J42">
        <f ca="1">RANK(HO12358Averages!O42, HO12358Averages!O$3:O$53)</f>
        <v>27</v>
      </c>
      <c r="K42">
        <f ca="1">RANK(HO12358Averages!P42, HO12358Averages!P$3:P$53)</f>
        <v>33</v>
      </c>
    </row>
    <row r="43" spans="1:11">
      <c r="A43" t="s">
        <v>40</v>
      </c>
      <c r="B43">
        <f>RANK(HO12358Averages!B43, HO12358Averages!B$3:B$53)</f>
        <v>16</v>
      </c>
      <c r="C43">
        <f>RANK(HO12358Averages!C43, HO12358Averages!C$3:C$53)</f>
        <v>16</v>
      </c>
      <c r="D43">
        <f>RANK(HO12358Averages!D43, HO12358Averages!D$3:D$53)</f>
        <v>16</v>
      </c>
      <c r="E43">
        <f>RANK(HO12358Averages!E43, HO12358Averages!E$3:E$53)</f>
        <v>17</v>
      </c>
      <c r="F43">
        <f>RANK(HO12358Averages!F43, HO12358Averages!F$3:F$53)</f>
        <v>20</v>
      </c>
      <c r="G43">
        <f>RANK(HO12358Averages!L43, HO12358Averages!L$3:L$53)</f>
        <v>21</v>
      </c>
      <c r="H43">
        <f ca="1">RANK(HO12358Averages!M43, HO12358Averages!M$3:M$53)</f>
        <v>30</v>
      </c>
      <c r="I43">
        <f ca="1">RANK(HO12358Averages!N43, HO12358Averages!N$3:N$53)</f>
        <v>12</v>
      </c>
      <c r="J43">
        <f ca="1">RANK(HO12358Averages!O43, HO12358Averages!O$3:O$53)</f>
        <v>22</v>
      </c>
      <c r="K43">
        <f ca="1">RANK(HO12358Averages!P43, HO12358Averages!P$3:P$53)</f>
        <v>34</v>
      </c>
    </row>
    <row r="44" spans="1:11">
      <c r="A44" t="s">
        <v>41</v>
      </c>
      <c r="B44">
        <f>RANK(HO12358Averages!B44, HO12358Averages!B$3:B$53)</f>
        <v>46</v>
      </c>
      <c r="C44">
        <f>RANK(HO12358Averages!C44, HO12358Averages!C$3:C$53)</f>
        <v>48</v>
      </c>
      <c r="D44">
        <f>RANK(HO12358Averages!D44, HO12358Averages!D$3:D$53)</f>
        <v>46</v>
      </c>
      <c r="E44">
        <f>RANK(HO12358Averages!E44, HO12358Averages!E$3:E$53)</f>
        <v>47</v>
      </c>
      <c r="F44">
        <f>RANK(HO12358Averages!F44, HO12358Averages!F$3:F$53)</f>
        <v>48</v>
      </c>
      <c r="G44">
        <f>RANK(HO12358Averages!L44, HO12358Averages!L$3:L$53)</f>
        <v>36</v>
      </c>
      <c r="H44">
        <f ca="1">RANK(HO12358Averages!M44, HO12358Averages!M$3:M$53)</f>
        <v>39</v>
      </c>
      <c r="I44">
        <f ca="1">RANK(HO12358Averages!N44, HO12358Averages!N$3:N$53)</f>
        <v>39</v>
      </c>
      <c r="J44">
        <f ca="1">RANK(HO12358Averages!O44, HO12358Averages!O$3:O$53)</f>
        <v>36</v>
      </c>
      <c r="K44">
        <f ca="1">RANK(HO12358Averages!P44, HO12358Averages!P$3:P$53)</f>
        <v>36</v>
      </c>
    </row>
    <row r="45" spans="1:11">
      <c r="A45" t="s">
        <v>42</v>
      </c>
      <c r="B45">
        <f>RANK(HO12358Averages!B45, HO12358Averages!B$3:B$53)</f>
        <v>35</v>
      </c>
      <c r="C45">
        <f>RANK(HO12358Averages!C45, HO12358Averages!C$3:C$53)</f>
        <v>34</v>
      </c>
      <c r="D45">
        <f>RANK(HO12358Averages!D45, HO12358Averages!D$3:D$53)</f>
        <v>35</v>
      </c>
      <c r="E45">
        <f>RANK(HO12358Averages!E45, HO12358Averages!E$3:E$53)</f>
        <v>37</v>
      </c>
      <c r="F45">
        <f>RANK(HO12358Averages!F45, HO12358Averages!F$3:F$53)</f>
        <v>35</v>
      </c>
      <c r="G45">
        <f>RANK(HO12358Averages!L45, HO12358Averages!L$3:L$53)</f>
        <v>37</v>
      </c>
      <c r="H45">
        <f ca="1">RANK(HO12358Averages!M45, HO12358Averages!M$3:M$53)</f>
        <v>41</v>
      </c>
      <c r="I45">
        <f ca="1">RANK(HO12358Averages!N45, HO12358Averages!N$3:N$53)</f>
        <v>33</v>
      </c>
      <c r="J45">
        <f ca="1">RANK(HO12358Averages!O45, HO12358Averages!O$3:O$53)</f>
        <v>38</v>
      </c>
      <c r="K45">
        <f ca="1">RANK(HO12358Averages!P45, HO12358Averages!P$3:P$53)</f>
        <v>39</v>
      </c>
    </row>
    <row r="46" spans="1:11">
      <c r="A46" t="s">
        <v>43</v>
      </c>
      <c r="B46">
        <f>RANK(HO12358Averages!B46, HO12358Averages!B$3:B$53)</f>
        <v>15</v>
      </c>
      <c r="C46">
        <f>RANK(HO12358Averages!C46, HO12358Averages!C$3:C$53)</f>
        <v>14</v>
      </c>
      <c r="D46">
        <f>RANK(HO12358Averages!D46, HO12358Averages!D$3:D$53)</f>
        <v>14</v>
      </c>
      <c r="E46">
        <f>RANK(HO12358Averages!E46, HO12358Averages!E$3:E$53)</f>
        <v>13</v>
      </c>
      <c r="F46">
        <f>RANK(HO12358Averages!F46, HO12358Averages!F$3:F$53)</f>
        <v>13</v>
      </c>
      <c r="G46">
        <f>RANK(HO12358Averages!L46, HO12358Averages!L$3:L$53)</f>
        <v>16</v>
      </c>
      <c r="H46">
        <f ca="1">RANK(HO12358Averages!M46, HO12358Averages!M$3:M$53)</f>
        <v>11</v>
      </c>
      <c r="I46">
        <f ca="1">RANK(HO12358Averages!N46, HO12358Averages!N$3:N$53)</f>
        <v>10</v>
      </c>
      <c r="J46">
        <f ca="1">RANK(HO12358Averages!O46, HO12358Averages!O$3:O$53)</f>
        <v>18</v>
      </c>
      <c r="K46">
        <f ca="1">RANK(HO12358Averages!P46, HO12358Averages!P$3:P$53)</f>
        <v>19</v>
      </c>
    </row>
    <row r="47" spans="1:11">
      <c r="A47" t="s">
        <v>44</v>
      </c>
      <c r="B47">
        <f>RANK(HO12358Averages!B47, HO12358Averages!B$3:B$53)</f>
        <v>24</v>
      </c>
      <c r="C47">
        <f>RANK(HO12358Averages!C47, HO12358Averages!C$3:C$53)</f>
        <v>25</v>
      </c>
      <c r="D47">
        <f>RANK(HO12358Averages!D47, HO12358Averages!D$3:D$53)</f>
        <v>28</v>
      </c>
      <c r="E47">
        <f>RANK(HO12358Averages!E47, HO12358Averages!E$3:E$53)</f>
        <v>28</v>
      </c>
      <c r="F47">
        <f>RANK(HO12358Averages!F47, HO12358Averages!F$3:F$53)</f>
        <v>29</v>
      </c>
      <c r="G47">
        <f>RANK(HO12358Averages!L47, HO12358Averages!L$3:L$53)</f>
        <v>46</v>
      </c>
      <c r="H47">
        <f ca="1">RANK(HO12358Averages!M47, HO12358Averages!M$3:M$53)</f>
        <v>44</v>
      </c>
      <c r="I47">
        <f ca="1">RANK(HO12358Averages!N47, HO12358Averages!N$3:N$53)</f>
        <v>48</v>
      </c>
      <c r="J47">
        <f ca="1">RANK(HO12358Averages!O47, HO12358Averages!O$3:O$53)</f>
        <v>47</v>
      </c>
      <c r="K47">
        <f ca="1">RANK(HO12358Averages!P47, HO12358Averages!P$3:P$53)</f>
        <v>46</v>
      </c>
    </row>
    <row r="48" spans="1:11">
      <c r="A48" t="s">
        <v>45</v>
      </c>
      <c r="B48">
        <f>RANK(HO12358Averages!B48, HO12358Averages!B$3:B$53)</f>
        <v>42</v>
      </c>
      <c r="C48">
        <f>RANK(HO12358Averages!C48, HO12358Averages!C$3:C$53)</f>
        <v>42</v>
      </c>
      <c r="D48">
        <f>RANK(HO12358Averages!D48, HO12358Averages!D$3:D$53)</f>
        <v>42</v>
      </c>
      <c r="E48">
        <f>RANK(HO12358Averages!E48, HO12358Averages!E$3:E$53)</f>
        <v>39</v>
      </c>
      <c r="F48">
        <f>RANK(HO12358Averages!F48, HO12358Averages!F$3:F$53)</f>
        <v>41</v>
      </c>
      <c r="G48">
        <f>RANK(HO12358Averages!L48, HO12358Averages!L$3:L$53)</f>
        <v>39</v>
      </c>
      <c r="H48">
        <f ca="1">RANK(HO12358Averages!M48, HO12358Averages!M$3:M$53)</f>
        <v>34</v>
      </c>
      <c r="I48">
        <f ca="1">RANK(HO12358Averages!N48, HO12358Averages!N$3:N$53)</f>
        <v>42</v>
      </c>
      <c r="J48">
        <f ca="1">RANK(HO12358Averages!O48, HO12358Averages!O$3:O$53)</f>
        <v>37</v>
      </c>
      <c r="K48">
        <f ca="1">RANK(HO12358Averages!P48, HO12358Averages!P$3:P$53)</f>
        <v>42</v>
      </c>
    </row>
    <row r="49" spans="1:11">
      <c r="A49" t="s">
        <v>46</v>
      </c>
      <c r="B49">
        <f>RANK(HO12358Averages!B49, HO12358Averages!B$3:B$53)</f>
        <v>36</v>
      </c>
      <c r="C49">
        <f>RANK(HO12358Averages!C49, HO12358Averages!C$3:C$53)</f>
        <v>35</v>
      </c>
      <c r="D49">
        <f>RANK(HO12358Averages!D49, HO12358Averages!D$3:D$53)</f>
        <v>36</v>
      </c>
      <c r="E49">
        <f>RANK(HO12358Averages!E49, HO12358Averages!E$3:E$53)</f>
        <v>34</v>
      </c>
      <c r="F49">
        <f>RANK(HO12358Averages!F49, HO12358Averages!F$3:F$53)</f>
        <v>34</v>
      </c>
      <c r="G49">
        <f>RANK(HO12358Averages!L49, HO12358Averages!L$3:L$53)</f>
        <v>42</v>
      </c>
      <c r="H49">
        <f ca="1">RANK(HO12358Averages!M49, HO12358Averages!M$3:M$53)</f>
        <v>43</v>
      </c>
      <c r="I49">
        <f ca="1">RANK(HO12358Averages!N49, HO12358Averages!N$3:N$53)</f>
        <v>41</v>
      </c>
      <c r="J49">
        <f ca="1">RANK(HO12358Averages!O49, HO12358Averages!O$3:O$53)</f>
        <v>39</v>
      </c>
      <c r="K49">
        <f ca="1">RANK(HO12358Averages!P49, HO12358Averages!P$3:P$53)</f>
        <v>40</v>
      </c>
    </row>
    <row r="50" spans="1:11">
      <c r="A50" t="s">
        <v>47</v>
      </c>
      <c r="B50">
        <f>RANK(HO12358Averages!B50, HO12358Averages!B$3:B$53)</f>
        <v>17</v>
      </c>
      <c r="C50">
        <f>RANK(HO12358Averages!C50, HO12358Averages!C$3:C$53)</f>
        <v>18</v>
      </c>
      <c r="D50">
        <f>RANK(HO12358Averages!D50, HO12358Averages!D$3:D$53)</f>
        <v>18</v>
      </c>
      <c r="E50">
        <f>RANK(HO12358Averages!E50, HO12358Averages!E$3:E$53)</f>
        <v>16</v>
      </c>
      <c r="F50">
        <f>RANK(HO12358Averages!F50, HO12358Averages!F$3:F$53)</f>
        <v>16</v>
      </c>
      <c r="G50">
        <f>RANK(HO12358Averages!L50, HO12358Averages!L$3:L$53)</f>
        <v>47</v>
      </c>
      <c r="H50">
        <f ca="1">RANK(HO12358Averages!M50, HO12358Averages!M$3:M$53)</f>
        <v>48</v>
      </c>
      <c r="I50">
        <f ca="1">RANK(HO12358Averages!N50, HO12358Averages!N$3:N$53)</f>
        <v>45</v>
      </c>
      <c r="J50">
        <f ca="1">RANK(HO12358Averages!O50, HO12358Averages!O$3:O$53)</f>
        <v>48</v>
      </c>
      <c r="K50">
        <f ca="1">RANK(HO12358Averages!P50, HO12358Averages!P$3:P$53)</f>
        <v>44</v>
      </c>
    </row>
    <row r="51" spans="1:11">
      <c r="A51" t="s">
        <v>48</v>
      </c>
      <c r="B51">
        <f>RANK(HO12358Averages!B51, HO12358Averages!B$3:B$53)</f>
        <v>25</v>
      </c>
      <c r="C51">
        <f>RANK(HO12358Averages!C51, HO12358Averages!C$3:C$53)</f>
        <v>26</v>
      </c>
      <c r="D51">
        <f>RANK(HO12358Averages!D51, HO12358Averages!D$3:D$53)</f>
        <v>24</v>
      </c>
      <c r="E51">
        <f>RANK(HO12358Averages!E51, HO12358Averages!E$3:E$53)</f>
        <v>22</v>
      </c>
      <c r="F51">
        <f>RANK(HO12358Averages!F51, HO12358Averages!F$3:F$53)</f>
        <v>17</v>
      </c>
      <c r="G51">
        <f>RANK(HO12358Averages!L51, HO12358Averages!L$3:L$53)</f>
        <v>14</v>
      </c>
      <c r="H51">
        <f ca="1">RANK(HO12358Averages!M51, HO12358Averages!M$3:M$53)</f>
        <v>7</v>
      </c>
      <c r="I51">
        <f ca="1">RANK(HO12358Averages!N51, HO12358Averages!N$3:N$53)</f>
        <v>15</v>
      </c>
      <c r="J51">
        <f ca="1">RANK(HO12358Averages!O51, HO12358Averages!O$3:O$53)</f>
        <v>19</v>
      </c>
      <c r="K51">
        <f ca="1">RANK(HO12358Averages!P51, HO12358Averages!P$3:P$53)</f>
        <v>14</v>
      </c>
    </row>
    <row r="52" spans="1:11">
      <c r="A52" t="s">
        <v>49</v>
      </c>
      <c r="B52">
        <f>RANK(HO12358Averages!B52, HO12358Averages!B$3:B$53)</f>
        <v>45</v>
      </c>
      <c r="C52">
        <f>RANK(HO12358Averages!C52, HO12358Averages!C$3:C$53)</f>
        <v>45</v>
      </c>
      <c r="D52">
        <f>RANK(HO12358Averages!D52, HO12358Averages!D$3:D$53)</f>
        <v>45</v>
      </c>
      <c r="E52">
        <f>RANK(HO12358Averages!E52, HO12358Averages!E$3:E$53)</f>
        <v>45</v>
      </c>
      <c r="F52">
        <f>RANK(HO12358Averages!F52, HO12358Averages!F$3:F$53)</f>
        <v>45</v>
      </c>
      <c r="G52">
        <f>RANK(HO12358Averages!L52, HO12358Averages!L$3:L$53)</f>
        <v>31</v>
      </c>
      <c r="H52">
        <f ca="1">RANK(HO12358Averages!M52, HO12358Averages!M$3:M$53)</f>
        <v>29</v>
      </c>
      <c r="I52">
        <f ca="1">RANK(HO12358Averages!N52, HO12358Averages!N$3:N$53)</f>
        <v>35</v>
      </c>
      <c r="J52">
        <f ca="1">RANK(HO12358Averages!O52, HO12358Averages!O$3:O$53)</f>
        <v>28</v>
      </c>
      <c r="K52">
        <f ca="1">RANK(HO12358Averages!P52, HO12358Averages!P$3:P$53)</f>
        <v>23</v>
      </c>
    </row>
    <row r="53" spans="1:11">
      <c r="A53" t="s">
        <v>50</v>
      </c>
      <c r="B53">
        <f>RANK(HO12358Averages!B53, HO12358Averages!B$3:B$53)</f>
        <v>44</v>
      </c>
      <c r="C53">
        <f>RANK(HO12358Averages!C53, HO12358Averages!C$3:C$53)</f>
        <v>44</v>
      </c>
      <c r="D53">
        <f>RANK(HO12358Averages!D53, HO12358Averages!D$3:D$53)</f>
        <v>44</v>
      </c>
      <c r="E53">
        <f>RANK(HO12358Averages!E53, HO12358Averages!E$3:E$53)</f>
        <v>43</v>
      </c>
      <c r="F53">
        <f>RANK(HO12358Averages!F53, HO12358Averages!F$3:F$53)</f>
        <v>43</v>
      </c>
      <c r="G53">
        <f>RANK(HO12358Averages!L53, HO12358Averages!L$3:L$53)</f>
        <v>32</v>
      </c>
      <c r="H53">
        <f ca="1">RANK(HO12358Averages!M53, HO12358Averages!M$3:M$53)</f>
        <v>35</v>
      </c>
      <c r="I53">
        <f ca="1">RANK(HO12358Averages!N53, HO12358Averages!N$3:N$53)</f>
        <v>34</v>
      </c>
      <c r="J53">
        <f ca="1">RANK(HO12358Averages!O53, HO12358Averages!O$3:O$53)</f>
        <v>32</v>
      </c>
      <c r="K53">
        <f ca="1">RANK(HO12358Averages!P53, HO12358Averages!P$3:P$53)</f>
        <v>26</v>
      </c>
    </row>
    <row r="54" spans="1:11">
      <c r="A54" t="s">
        <v>51</v>
      </c>
    </row>
    <row r="85" spans="1:1">
      <c r="A85" s="1"/>
    </row>
    <row r="86" spans="1:1">
      <c r="A86" s="1"/>
    </row>
    <row r="87" spans="1:1">
      <c r="A87" s="1"/>
    </row>
  </sheetData>
  <pageMargins left="0.7" right="0.7" top="0.75" bottom="0.75" header="0.3" footer="0.3"/>
  <pageSetup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3B52E-8BC7-4C5E-9057-3AF791C3917E}">
  <dimension ref="A1:AH194"/>
  <sheetViews>
    <sheetView workbookViewId="0">
      <selection sqref="A1:L47"/>
    </sheetView>
  </sheetViews>
  <sheetFormatPr defaultRowHeight="14.5"/>
  <cols>
    <col min="1" max="1" width="19.1796875" customWidth="1"/>
    <col min="2" max="2" width="26" customWidth="1"/>
    <col min="3" max="3" width="12.81640625" customWidth="1"/>
    <col min="5" max="5" width="11.81640625" customWidth="1"/>
    <col min="7" max="7" width="12.81640625" customWidth="1"/>
    <col min="9" max="13" width="12.7265625" customWidth="1"/>
    <col min="14" max="14" width="21.453125" customWidth="1"/>
    <col min="15" max="25" width="12.7265625" customWidth="1"/>
    <col min="26" max="26" width="11.54296875" bestFit="1" customWidth="1"/>
    <col min="27" max="27" width="20.26953125" customWidth="1"/>
  </cols>
  <sheetData>
    <row r="1" spans="1:34">
      <c r="B1" t="s">
        <v>149</v>
      </c>
      <c r="N1" t="s">
        <v>156</v>
      </c>
      <c r="AA1" s="26" t="s">
        <v>150</v>
      </c>
    </row>
    <row r="2" spans="1:34">
      <c r="B2" s="11" t="s">
        <v>54</v>
      </c>
      <c r="C2" s="11" t="s">
        <v>56</v>
      </c>
      <c r="D2" s="11" t="s">
        <v>55</v>
      </c>
      <c r="E2" s="11" t="s">
        <v>57</v>
      </c>
      <c r="F2" s="11" t="s">
        <v>55</v>
      </c>
      <c r="G2" s="11" t="s">
        <v>58</v>
      </c>
      <c r="H2" s="11" t="s">
        <v>55</v>
      </c>
      <c r="I2" s="11" t="s">
        <v>59</v>
      </c>
      <c r="J2" s="11" t="s">
        <v>55</v>
      </c>
      <c r="K2" s="11" t="s">
        <v>162</v>
      </c>
      <c r="L2" s="11" t="s">
        <v>55</v>
      </c>
      <c r="M2" s="30"/>
      <c r="N2" s="11" t="s">
        <v>54</v>
      </c>
      <c r="O2" s="11" t="s">
        <v>56</v>
      </c>
      <c r="P2" s="11" t="s">
        <v>55</v>
      </c>
      <c r="Q2" s="11" t="s">
        <v>57</v>
      </c>
      <c r="R2" s="11" t="s">
        <v>55</v>
      </c>
      <c r="S2" s="11" t="s">
        <v>58</v>
      </c>
      <c r="T2" s="11" t="s">
        <v>55</v>
      </c>
      <c r="U2" s="11" t="s">
        <v>59</v>
      </c>
      <c r="V2" s="11" t="s">
        <v>55</v>
      </c>
      <c r="W2" s="11" t="s">
        <v>162</v>
      </c>
      <c r="X2" s="11" t="s">
        <v>55</v>
      </c>
      <c r="Y2" s="30"/>
      <c r="AA2" s="28" t="s">
        <v>54</v>
      </c>
      <c r="AB2" s="11" t="s">
        <v>56</v>
      </c>
      <c r="AC2" s="11" t="s">
        <v>55</v>
      </c>
      <c r="AD2" s="11" t="s">
        <v>57</v>
      </c>
      <c r="AE2" s="11" t="s">
        <v>55</v>
      </c>
      <c r="AF2" s="11" t="s">
        <v>58</v>
      </c>
      <c r="AG2" s="11" t="s">
        <v>55</v>
      </c>
      <c r="AH2" s="11" t="s">
        <v>59</v>
      </c>
    </row>
    <row r="3" spans="1:34">
      <c r="A3" t="s">
        <v>0</v>
      </c>
      <c r="B3" s="7" t="s">
        <v>60</v>
      </c>
      <c r="C3" s="12">
        <v>199537</v>
      </c>
      <c r="D3" s="13">
        <v>1.3468398230762881E-2</v>
      </c>
      <c r="E3" s="12">
        <v>217489</v>
      </c>
      <c r="F3" s="13">
        <v>4.1075764273549049E-3</v>
      </c>
      <c r="G3" s="12">
        <v>2080378</v>
      </c>
      <c r="H3" s="13">
        <v>3.3548984975885136E-3</v>
      </c>
      <c r="I3" s="12">
        <v>772438</v>
      </c>
      <c r="J3" s="13">
        <f>I3/I$47</f>
        <v>1.314522249551542E-2</v>
      </c>
      <c r="K3" s="12">
        <f>I3*0.175</f>
        <v>135176.65</v>
      </c>
      <c r="L3" s="13">
        <f>K3/K$47</f>
        <v>1.4192499287699835E-2</v>
      </c>
      <c r="M3" s="12"/>
      <c r="N3" s="7" t="s">
        <v>157</v>
      </c>
      <c r="O3" s="12">
        <f>SUM(C3:C5)</f>
        <v>698782</v>
      </c>
      <c r="P3" s="31">
        <f>O3/O$12</f>
        <v>4.7166561853134746E-2</v>
      </c>
      <c r="Q3" s="12">
        <f>SUM(E3:E5)</f>
        <v>1225081</v>
      </c>
      <c r="R3" s="31">
        <f>Q3/Q$12</f>
        <v>2.3137325736935537E-2</v>
      </c>
      <c r="S3" s="12">
        <f>SUM(G3:G5)</f>
        <v>4760971</v>
      </c>
      <c r="T3" s="31">
        <f>S3/S$12</f>
        <v>7.6777270548729513E-3</v>
      </c>
      <c r="U3" s="12">
        <f>SUM(I3:I5)</f>
        <v>1550068</v>
      </c>
      <c r="V3" s="31">
        <f>U3/U$12</f>
        <v>2.6378801590779575E-2</v>
      </c>
      <c r="W3" s="12">
        <f>SUM(K3:K5)</f>
        <v>271261.89999999997</v>
      </c>
      <c r="X3" s="31">
        <f>W3/W$12</f>
        <v>2.8480394524720825E-2</v>
      </c>
      <c r="Y3" s="12"/>
      <c r="AA3" s="27" t="s">
        <v>60</v>
      </c>
    </row>
    <row r="4" spans="1:34">
      <c r="B4" s="8" t="s">
        <v>61</v>
      </c>
      <c r="C4" s="12">
        <v>243795</v>
      </c>
      <c r="D4" s="13">
        <v>1.645573576163236E-2</v>
      </c>
      <c r="E4" s="12">
        <v>411917</v>
      </c>
      <c r="F4" s="13">
        <v>7.7796144137255224E-3</v>
      </c>
      <c r="G4" s="12">
        <v>914429</v>
      </c>
      <c r="H4" s="13">
        <v>1.4746437802415557E-3</v>
      </c>
      <c r="I4" s="12">
        <v>468133</v>
      </c>
      <c r="J4" s="13">
        <f t="shared" ref="J4:L46" si="0">I4/I$47</f>
        <v>7.9666101907119018E-3</v>
      </c>
      <c r="K4" s="12">
        <f t="shared" ref="K4:K21" si="1">I4*0.175</f>
        <v>81923.274999999994</v>
      </c>
      <c r="L4" s="13">
        <f t="shared" si="0"/>
        <v>8.601308155539715E-3</v>
      </c>
      <c r="M4" s="12"/>
      <c r="N4" s="8" t="s">
        <v>158</v>
      </c>
      <c r="O4" s="12">
        <f>SUM(C6:C9)</f>
        <v>2654232</v>
      </c>
      <c r="P4" s="31">
        <f>O4/O$12</f>
        <v>0.17915601403666601</v>
      </c>
      <c r="Q4" s="12">
        <f>SUM(E6:E9)</f>
        <v>6955706</v>
      </c>
      <c r="R4" s="31">
        <f>Q4/Q$12</f>
        <v>0.13136799562833554</v>
      </c>
      <c r="S4" s="12">
        <f>SUM(G6:G9)</f>
        <v>64363065</v>
      </c>
      <c r="T4" s="31">
        <f>S4/S$12</f>
        <v>0.10379438259234226</v>
      </c>
      <c r="U4" s="12">
        <f>SUM(I6:I9)</f>
        <v>5318034</v>
      </c>
      <c r="V4" s="31">
        <f>U4/U$12</f>
        <v>9.0501425575535949E-2</v>
      </c>
      <c r="W4" s="12">
        <f>SUM(K6:K9)</f>
        <v>930655.95</v>
      </c>
      <c r="X4" s="31">
        <f>W4/W$12</f>
        <v>9.7711652918374678E-2</v>
      </c>
      <c r="Y4" s="12"/>
      <c r="AA4" s="29" t="s">
        <v>151</v>
      </c>
    </row>
    <row r="5" spans="1:34">
      <c r="B5" s="9" t="s">
        <v>62</v>
      </c>
      <c r="C5" s="12">
        <v>255450</v>
      </c>
      <c r="D5" s="13">
        <v>1.7242427860739502E-2</v>
      </c>
      <c r="E5" s="12">
        <v>595675</v>
      </c>
      <c r="F5" s="13">
        <v>1.1250134895855112E-2</v>
      </c>
      <c r="G5" s="12">
        <v>1766164</v>
      </c>
      <c r="H5" s="13">
        <v>2.8481847770428833E-3</v>
      </c>
      <c r="I5" s="12">
        <v>309497</v>
      </c>
      <c r="J5" s="13">
        <f t="shared" si="0"/>
        <v>5.2669689045522572E-3</v>
      </c>
      <c r="K5" s="12">
        <f t="shared" si="1"/>
        <v>54161.974999999999</v>
      </c>
      <c r="L5" s="13">
        <f t="shared" si="0"/>
        <v>5.6865870814812782E-3</v>
      </c>
      <c r="M5" s="12"/>
      <c r="N5" s="9" t="s">
        <v>152</v>
      </c>
      <c r="O5" s="12">
        <f>SUM(C10:C13)</f>
        <v>5333539</v>
      </c>
      <c r="P5" s="31">
        <f t="shared" ref="P5:R10" si="2">O5/O$12</f>
        <v>0.36000454668209314</v>
      </c>
      <c r="Q5" s="12">
        <f>SUM(E10:E13)</f>
        <v>15675500</v>
      </c>
      <c r="R5" s="31">
        <f t="shared" si="2"/>
        <v>0.29605319941239233</v>
      </c>
      <c r="S5" s="12">
        <f>SUM(G10:G13)</f>
        <v>168171460</v>
      </c>
      <c r="T5" s="31">
        <f t="shared" ref="T5" si="3">S5/S$12</f>
        <v>0.27119983891930538</v>
      </c>
      <c r="U5" s="12">
        <f>SUM(I10:I13)</f>
        <v>15412841</v>
      </c>
      <c r="V5" s="31">
        <f t="shared" ref="V5:X5" si="4">U5/U$12</f>
        <v>0.26229318629197729</v>
      </c>
      <c r="W5" s="12">
        <f>SUM(K10:K13)</f>
        <v>2697247.1749999998</v>
      </c>
      <c r="X5" s="31">
        <f t="shared" si="4"/>
        <v>0.28319002290660322</v>
      </c>
      <c r="Y5" s="12"/>
      <c r="AA5" s="8" t="s">
        <v>62</v>
      </c>
    </row>
    <row r="6" spans="1:34">
      <c r="B6" s="7" t="s">
        <v>63</v>
      </c>
      <c r="C6" s="12">
        <v>330739</v>
      </c>
      <c r="D6" s="13">
        <v>2.2324303574997543E-2</v>
      </c>
      <c r="E6" s="12">
        <v>865607</v>
      </c>
      <c r="F6" s="13">
        <v>1.6348168912236467E-2</v>
      </c>
      <c r="G6" s="12">
        <v>4656832</v>
      </c>
      <c r="H6" s="13">
        <v>7.5097884520611705E-3</v>
      </c>
      <c r="I6" s="12">
        <v>419395</v>
      </c>
      <c r="J6" s="13">
        <f t="shared" si="0"/>
        <v>7.1371949444572766E-3</v>
      </c>
      <c r="K6" s="12">
        <f t="shared" si="1"/>
        <v>73394.125</v>
      </c>
      <c r="L6" s="13">
        <f t="shared" si="0"/>
        <v>7.705813591207155E-3</v>
      </c>
      <c r="M6" s="12"/>
      <c r="N6" s="9" t="s">
        <v>153</v>
      </c>
      <c r="O6" s="12">
        <f>SUM(C14:C17)</f>
        <v>2999164</v>
      </c>
      <c r="P6" s="31">
        <f t="shared" si="2"/>
        <v>0.20243832026825964</v>
      </c>
      <c r="Q6" s="12">
        <f>SUM(E14:E17)</f>
        <v>12581641</v>
      </c>
      <c r="R6" s="31">
        <f t="shared" si="2"/>
        <v>0.23762145206903329</v>
      </c>
      <c r="S6" s="12">
        <f>SUM(G14:G17)</f>
        <v>150694608</v>
      </c>
      <c r="T6" s="31">
        <f t="shared" ref="T6" si="5">S6/S$12</f>
        <v>0.24301598746664785</v>
      </c>
      <c r="U6" s="12">
        <f>SUM(I14:I17)</f>
        <v>13349983</v>
      </c>
      <c r="V6" s="31">
        <f t="shared" ref="V6:X6" si="6">U6/U$12</f>
        <v>0.22718780904920316</v>
      </c>
      <c r="W6" s="12">
        <f>SUM(K14:K17)</f>
        <v>2336247.0249999999</v>
      </c>
      <c r="X6" s="31">
        <f t="shared" si="6"/>
        <v>0.24528780849505707</v>
      </c>
      <c r="Y6" s="12"/>
      <c r="AA6" s="8" t="s">
        <v>63</v>
      </c>
    </row>
    <row r="7" spans="1:34">
      <c r="B7" s="8" t="s">
        <v>64</v>
      </c>
      <c r="C7" s="12">
        <v>482146</v>
      </c>
      <c r="D7" s="13">
        <v>3.2544011052433382E-2</v>
      </c>
      <c r="E7" s="12">
        <v>1244907</v>
      </c>
      <c r="F7" s="13">
        <v>2.3511766790270366E-2</v>
      </c>
      <c r="G7" s="12">
        <v>10799262</v>
      </c>
      <c r="H7" s="13">
        <v>1.7415310034457548E-2</v>
      </c>
      <c r="I7" s="12">
        <v>801770</v>
      </c>
      <c r="J7" s="13">
        <f t="shared" si="0"/>
        <v>1.3644389634157561E-2</v>
      </c>
      <c r="K7" s="12">
        <f t="shared" si="1"/>
        <v>140309.75</v>
      </c>
      <c r="L7" s="13">
        <f t="shared" si="0"/>
        <v>1.4731434955166753E-2</v>
      </c>
      <c r="M7" s="12"/>
      <c r="N7" s="9" t="s">
        <v>154</v>
      </c>
      <c r="O7" s="12">
        <f>SUM(C18:C21)</f>
        <v>1303954</v>
      </c>
      <c r="P7" s="31">
        <f t="shared" si="2"/>
        <v>8.801461256105976E-2</v>
      </c>
      <c r="Q7" s="12">
        <f>SUM(E18:E21)</f>
        <v>7177550</v>
      </c>
      <c r="R7" s="31">
        <f t="shared" si="2"/>
        <v>0.1355578221710578</v>
      </c>
      <c r="S7" s="12">
        <f>SUM(G18:G21)</f>
        <v>93913409</v>
      </c>
      <c r="T7" s="31">
        <f t="shared" ref="T7" si="7">S7/S$12</f>
        <v>0.15144841694995598</v>
      </c>
      <c r="U7" s="12">
        <f>SUM(I18:I21)</f>
        <v>7954640</v>
      </c>
      <c r="V7" s="31">
        <f t="shared" ref="V7:X7" si="8">U7/U$12</f>
        <v>0.1353707516612683</v>
      </c>
      <c r="W7" s="12">
        <f>SUM(K18:K21)</f>
        <v>1392062</v>
      </c>
      <c r="X7" s="31">
        <f t="shared" si="8"/>
        <v>0.14615570768645331</v>
      </c>
      <c r="Y7" s="12"/>
      <c r="AA7" s="8" t="s">
        <v>64</v>
      </c>
    </row>
    <row r="8" spans="1:34">
      <c r="B8" s="8" t="s">
        <v>65</v>
      </c>
      <c r="C8" s="12">
        <v>788600</v>
      </c>
      <c r="D8" s="13">
        <v>5.3229119635855041E-2</v>
      </c>
      <c r="E8" s="12">
        <v>2039654</v>
      </c>
      <c r="F8" s="13">
        <v>3.8521647947069235E-2</v>
      </c>
      <c r="G8" s="12">
        <v>19977073</v>
      </c>
      <c r="H8" s="13">
        <v>3.2215805105570268E-2</v>
      </c>
      <c r="I8" s="12">
        <v>1591982</v>
      </c>
      <c r="J8" s="13">
        <f t="shared" si="0"/>
        <v>2.7092087130430702E-2</v>
      </c>
      <c r="K8" s="12">
        <f t="shared" si="1"/>
        <v>278596.84999999998</v>
      </c>
      <c r="L8" s="13">
        <f t="shared" si="0"/>
        <v>2.9250507355970262E-2</v>
      </c>
      <c r="M8" s="12"/>
      <c r="N8" s="9" t="s">
        <v>159</v>
      </c>
      <c r="O8" s="12">
        <f>SUM(C22:C31)</f>
        <v>1424417.6613642005</v>
      </c>
      <c r="P8" s="31">
        <f t="shared" si="2"/>
        <v>9.6145698843748267E-2</v>
      </c>
      <c r="Q8" s="12">
        <f>SUM(E22:E31)</f>
        <v>6714313.9679023838</v>
      </c>
      <c r="R8" s="31">
        <f t="shared" si="2"/>
        <v>0.12680897783527259</v>
      </c>
      <c r="S8" s="12">
        <f>SUM(G22:G31)</f>
        <v>94022003.80671373</v>
      </c>
      <c r="T8" s="31">
        <f t="shared" ref="T8" si="9">S8/S$12</f>
        <v>0.15162354116002252</v>
      </c>
      <c r="U8" s="12">
        <f>SUM(I22:I31)</f>
        <v>8349398.820124289</v>
      </c>
      <c r="V8" s="31">
        <f t="shared" ref="V8:X8" si="10">U8/U$12</f>
        <v>0.14208869215953604</v>
      </c>
      <c r="W8" s="12">
        <f>SUM(K22:K31)</f>
        <v>1043674.8525155361</v>
      </c>
      <c r="X8" s="31">
        <f t="shared" si="10"/>
        <v>0.10957776066293237</v>
      </c>
      <c r="Y8" s="12"/>
      <c r="AA8" s="8" t="s">
        <v>65</v>
      </c>
    </row>
    <row r="9" spans="1:34">
      <c r="B9" s="9" t="s">
        <v>66</v>
      </c>
      <c r="C9" s="12">
        <v>1052747</v>
      </c>
      <c r="D9" s="13">
        <v>7.1058579773380023E-2</v>
      </c>
      <c r="E9" s="12">
        <v>2805538</v>
      </c>
      <c r="F9" s="13">
        <v>5.2986411978759494E-2</v>
      </c>
      <c r="G9" s="12">
        <v>28929898</v>
      </c>
      <c r="H9" s="13">
        <v>4.6653479000253295E-2</v>
      </c>
      <c r="I9" s="12">
        <v>2504887</v>
      </c>
      <c r="J9" s="13">
        <f t="shared" si="0"/>
        <v>4.2627753866490432E-2</v>
      </c>
      <c r="K9" s="12">
        <f t="shared" si="1"/>
        <v>438355.22499999998</v>
      </c>
      <c r="L9" s="13">
        <f t="shared" si="0"/>
        <v>4.6023897016030511E-2</v>
      </c>
      <c r="M9" s="12"/>
      <c r="N9" s="9" t="s">
        <v>160</v>
      </c>
      <c r="O9" s="12">
        <f>SUM(C32:C41)</f>
        <v>320379.22600405273</v>
      </c>
      <c r="P9" s="31">
        <f t="shared" si="2"/>
        <v>2.1625036964002489E-2</v>
      </c>
      <c r="Q9" s="12">
        <f>SUM(E32:E41)</f>
        <v>2495921.4925922323</v>
      </c>
      <c r="R9" s="31">
        <f t="shared" si="2"/>
        <v>4.7138881908971586E-2</v>
      </c>
      <c r="S9" s="12">
        <f>SUM(G32:G41)</f>
        <v>31009562.577294633</v>
      </c>
      <c r="T9" s="31">
        <f t="shared" ref="T9" si="11">S9/S$12</f>
        <v>5.0007227004632206E-2</v>
      </c>
      <c r="U9" s="12">
        <f>SUM(I32:I41)</f>
        <v>3569782.8578493018</v>
      </c>
      <c r="V9" s="31">
        <f t="shared" ref="V9:X9" si="12">U9/U$12</f>
        <v>6.0749975955488929E-2</v>
      </c>
      <c r="W9" s="12">
        <f>SUM(K32:K41)</f>
        <v>446222.85723116272</v>
      </c>
      <c r="X9" s="31">
        <f t="shared" si="12"/>
        <v>4.6849937347971431E-2</v>
      </c>
      <c r="Y9" s="12"/>
      <c r="AA9" s="8" t="s">
        <v>66</v>
      </c>
    </row>
    <row r="10" spans="1:34">
      <c r="B10" s="7" t="s">
        <v>67</v>
      </c>
      <c r="C10" s="12">
        <v>1564354.4470727379</v>
      </c>
      <c r="D10" s="13">
        <v>0.10559118693395464</v>
      </c>
      <c r="E10" s="12">
        <v>3554335.3329390893</v>
      </c>
      <c r="F10" s="13">
        <v>6.7128470996212455E-2</v>
      </c>
      <c r="G10" s="12">
        <v>38166705.933175638</v>
      </c>
      <c r="H10" s="13">
        <v>6.1549114821015008E-2</v>
      </c>
      <c r="I10" s="12">
        <v>3466284.7752808989</v>
      </c>
      <c r="J10" s="13">
        <f t="shared" si="0"/>
        <v>5.8988662654976952E-2</v>
      </c>
      <c r="K10" s="12">
        <f t="shared" si="1"/>
        <v>606599.83567415725</v>
      </c>
      <c r="L10" s="13">
        <f t="shared" si="0"/>
        <v>6.3688275569222297E-2</v>
      </c>
      <c r="M10" s="12"/>
      <c r="N10" s="7" t="s">
        <v>161</v>
      </c>
      <c r="O10" s="12">
        <f>SUM(C42:C46)</f>
        <v>80731.112631746189</v>
      </c>
      <c r="P10" s="31">
        <f t="shared" si="2"/>
        <v>5.4492087910358944E-3</v>
      </c>
      <c r="Q10" s="12">
        <f>SUM(E42:E46)</f>
        <v>122540.5395053845</v>
      </c>
      <c r="R10" s="31">
        <f t="shared" si="2"/>
        <v>2.3143452380013228E-3</v>
      </c>
      <c r="S10" s="12">
        <f>SUM(G42:G46)</f>
        <v>13166542.615991652</v>
      </c>
      <c r="T10" s="31">
        <f t="shared" ref="T10" si="13">S10/S$12</f>
        <v>2.1232878852220857E-2</v>
      </c>
      <c r="U10" s="12">
        <f>SUM(I42:I46)</f>
        <v>3257133.3220264097</v>
      </c>
      <c r="V10" s="31">
        <f t="shared" ref="V10:X10" si="14">U10/U$12</f>
        <v>5.5429357716210784E-2</v>
      </c>
      <c r="W10" s="12">
        <f>SUM(K42:K46)</f>
        <v>407141.66525330121</v>
      </c>
      <c r="X10" s="31">
        <f t="shared" si="14"/>
        <v>4.2746715457887156E-2</v>
      </c>
      <c r="Y10" s="12"/>
      <c r="AA10" s="8" t="s">
        <v>152</v>
      </c>
    </row>
    <row r="11" spans="1:34">
      <c r="B11" s="8" t="s">
        <v>68</v>
      </c>
      <c r="C11" s="12">
        <v>1386556.3973979892</v>
      </c>
      <c r="D11" s="13">
        <v>9.3590129798323277E-2</v>
      </c>
      <c r="E11" s="12">
        <v>3957439.7403903017</v>
      </c>
      <c r="F11" s="13">
        <v>7.4741647578979706E-2</v>
      </c>
      <c r="G11" s="12">
        <v>42035284.496156119</v>
      </c>
      <c r="H11" s="13">
        <v>6.7787735114416658E-2</v>
      </c>
      <c r="I11" s="12">
        <v>3888713.0224719099</v>
      </c>
      <c r="J11" s="13">
        <f t="shared" si="0"/>
        <v>6.6177476899895546E-2</v>
      </c>
      <c r="K11" s="12">
        <f t="shared" si="1"/>
        <v>680524.77893258422</v>
      </c>
      <c r="L11" s="13">
        <f t="shared" si="0"/>
        <v>7.1449820958447999E-2</v>
      </c>
      <c r="M11" s="12"/>
      <c r="N11" s="8"/>
      <c r="O11" s="12"/>
      <c r="P11" s="13"/>
      <c r="Q11" s="12"/>
      <c r="R11" s="13"/>
      <c r="S11" s="12"/>
      <c r="T11" s="13"/>
      <c r="U11" s="12"/>
      <c r="W11" s="12"/>
      <c r="Y11" s="12"/>
      <c r="AA11" s="8" t="s">
        <v>153</v>
      </c>
    </row>
    <row r="12" spans="1:34">
      <c r="B12" s="8" t="s">
        <v>69</v>
      </c>
      <c r="C12" s="12">
        <v>1249178.5576581904</v>
      </c>
      <c r="D12" s="13">
        <v>8.4317366081831935E-2</v>
      </c>
      <c r="E12" s="12">
        <v>4205035.866351271</v>
      </c>
      <c r="F12" s="13">
        <v>7.9417838147246025E-2</v>
      </c>
      <c r="G12" s="12">
        <v>44626239.346540511</v>
      </c>
      <c r="H12" s="13">
        <v>7.1966009704358624E-2</v>
      </c>
      <c r="I12" s="12">
        <v>4074600.8202247191</v>
      </c>
      <c r="J12" s="13">
        <f t="shared" si="0"/>
        <v>6.9340884785916226E-2</v>
      </c>
      <c r="K12" s="12">
        <f t="shared" si="1"/>
        <v>713055.1435393258</v>
      </c>
      <c r="L12" s="13">
        <f t="shared" si="0"/>
        <v>7.4865256808572964E-2</v>
      </c>
      <c r="M12" s="12"/>
      <c r="N12" s="8"/>
      <c r="O12" s="12">
        <f t="shared" ref="O12:X12" si="15">SUM(O3:O10)</f>
        <v>14815199</v>
      </c>
      <c r="P12" s="12">
        <f t="shared" si="15"/>
        <v>1</v>
      </c>
      <c r="Q12" s="12">
        <f t="shared" si="15"/>
        <v>52948254</v>
      </c>
      <c r="R12" s="12">
        <f t="shared" si="15"/>
        <v>0.99999999999999989</v>
      </c>
      <c r="S12" s="12">
        <f t="shared" si="15"/>
        <v>620101622</v>
      </c>
      <c r="T12" s="12">
        <f t="shared" si="15"/>
        <v>0.99999999999999989</v>
      </c>
      <c r="U12" s="12">
        <f t="shared" si="15"/>
        <v>58761881</v>
      </c>
      <c r="V12" s="12">
        <f t="shared" si="15"/>
        <v>1</v>
      </c>
      <c r="W12" s="12">
        <f t="shared" si="15"/>
        <v>9524513.4249999989</v>
      </c>
      <c r="X12" s="12">
        <f t="shared" si="15"/>
        <v>0.99999999999999989</v>
      </c>
      <c r="Y12" s="12"/>
      <c r="AA12" s="8" t="s">
        <v>154</v>
      </c>
    </row>
    <row r="13" spans="1:34">
      <c r="B13" s="9" t="s">
        <v>70</v>
      </c>
      <c r="C13" s="12">
        <v>1133449.5978710821</v>
      </c>
      <c r="D13" s="13">
        <v>7.650586386798329E-2</v>
      </c>
      <c r="E13" s="12">
        <v>3958689.0603193375</v>
      </c>
      <c r="F13" s="13">
        <v>7.4765242689954201E-2</v>
      </c>
      <c r="G13" s="12">
        <v>43343230.224127732</v>
      </c>
      <c r="H13" s="13">
        <v>6.9896979279515159E-2</v>
      </c>
      <c r="I13" s="12">
        <v>3983242.3820224721</v>
      </c>
      <c r="J13" s="13">
        <f t="shared" si="0"/>
        <v>6.7786161951188612E-2</v>
      </c>
      <c r="K13" s="12">
        <f t="shared" si="1"/>
        <v>697067.41685393255</v>
      </c>
      <c r="L13" s="13">
        <f t="shared" si="0"/>
        <v>7.3186669570359977E-2</v>
      </c>
      <c r="M13" s="12"/>
      <c r="N13" s="9"/>
      <c r="O13" s="12"/>
      <c r="P13" s="13"/>
      <c r="Q13" s="12"/>
      <c r="R13" s="13"/>
      <c r="S13" s="12"/>
      <c r="T13" s="13"/>
      <c r="U13" s="12"/>
      <c r="V13" s="12"/>
      <c r="W13" s="12"/>
      <c r="X13" s="12"/>
      <c r="Y13" s="12"/>
      <c r="AA13" s="9" t="s">
        <v>155</v>
      </c>
    </row>
    <row r="14" spans="1:34">
      <c r="B14" s="7" t="s">
        <v>71</v>
      </c>
      <c r="C14" s="12">
        <v>839610.71823204425</v>
      </c>
      <c r="D14" s="13">
        <v>5.6672253827440608E-2</v>
      </c>
      <c r="E14" s="12">
        <v>3782894.7618170655</v>
      </c>
      <c r="F14" s="13">
        <v>7.1445127573367503E-2</v>
      </c>
      <c r="G14" s="12">
        <v>43218951.13382443</v>
      </c>
      <c r="H14" s="13">
        <v>6.9696561983552494E-2</v>
      </c>
      <c r="I14" s="12">
        <v>3840092.0736648249</v>
      </c>
      <c r="J14" s="13">
        <f t="shared" si="0"/>
        <v>6.5350053611538172E-2</v>
      </c>
      <c r="K14" s="12">
        <f t="shared" si="1"/>
        <v>672016.11289134435</v>
      </c>
      <c r="L14" s="13">
        <f t="shared" si="0"/>
        <v>7.0556477050831012E-2</v>
      </c>
      <c r="M14" s="12"/>
      <c r="N14" s="7"/>
      <c r="O14" s="12"/>
      <c r="P14" s="13"/>
      <c r="Q14" s="12"/>
      <c r="R14" s="13"/>
      <c r="S14" s="12"/>
      <c r="T14" s="13"/>
      <c r="U14" s="12"/>
      <c r="V14" s="12"/>
      <c r="W14" s="12"/>
      <c r="X14" s="12"/>
      <c r="Y14" s="12"/>
    </row>
    <row r="15" spans="1:34">
      <c r="B15" s="8" t="s">
        <v>72</v>
      </c>
      <c r="C15" s="12">
        <v>773336.66298342543</v>
      </c>
      <c r="D15" s="13">
        <v>5.2198871104156309E-2</v>
      </c>
      <c r="E15" s="12">
        <v>3269253.3186003682</v>
      </c>
      <c r="F15" s="13">
        <v>6.1744308293912177E-2</v>
      </c>
      <c r="G15" s="12">
        <v>39082112.815837935</v>
      </c>
      <c r="H15" s="13">
        <v>6.3025335572881216E-2</v>
      </c>
      <c r="I15" s="12">
        <v>3516430.3756906078</v>
      </c>
      <c r="J15" s="13">
        <f t="shared" si="0"/>
        <v>5.9842032212866172E-2</v>
      </c>
      <c r="K15" s="12">
        <f t="shared" si="1"/>
        <v>615375.31574585638</v>
      </c>
      <c r="L15" s="13">
        <f t="shared" si="0"/>
        <v>6.4609632879577411E-2</v>
      </c>
      <c r="M15" s="12"/>
      <c r="N15" s="8"/>
      <c r="O15" s="12"/>
      <c r="P15" s="13"/>
      <c r="Q15" s="12"/>
      <c r="R15" s="13"/>
      <c r="S15" s="12"/>
      <c r="T15" s="13"/>
      <c r="U15" s="12"/>
      <c r="V15" s="12"/>
      <c r="W15" s="12"/>
      <c r="X15" s="12"/>
      <c r="Y15" s="12"/>
    </row>
    <row r="16" spans="1:34">
      <c r="B16" s="8" t="s">
        <v>73</v>
      </c>
      <c r="C16" s="12">
        <v>718212.04419889499</v>
      </c>
      <c r="D16" s="13">
        <v>4.8478055826242698E-2</v>
      </c>
      <c r="E16" s="12">
        <v>2995587.5101289134</v>
      </c>
      <c r="F16" s="13">
        <v>5.657575621150631E-2</v>
      </c>
      <c r="G16" s="12">
        <v>36479291.543278083</v>
      </c>
      <c r="H16" s="13">
        <v>5.8827924728889182E-2</v>
      </c>
      <c r="I16" s="12">
        <v>3178096.4917127071</v>
      </c>
      <c r="J16" s="13">
        <f t="shared" si="0"/>
        <v>5.4084321972482599E-2</v>
      </c>
      <c r="K16" s="12">
        <f t="shared" si="1"/>
        <v>556166.88604972372</v>
      </c>
      <c r="L16" s="13">
        <f t="shared" si="0"/>
        <v>5.8393207215173173E-2</v>
      </c>
      <c r="M16" s="12"/>
      <c r="N16" s="8"/>
      <c r="O16" s="12"/>
      <c r="P16" s="13"/>
      <c r="Q16" s="12"/>
      <c r="R16" s="13"/>
      <c r="S16" s="12"/>
      <c r="T16" s="13"/>
      <c r="U16" s="12"/>
      <c r="V16" s="12"/>
      <c r="W16" s="12"/>
      <c r="X16" s="12"/>
      <c r="Y16" s="12"/>
    </row>
    <row r="17" spans="2:25">
      <c r="B17" s="9" t="s">
        <v>74</v>
      </c>
      <c r="C17" s="12">
        <v>668004.57458563545</v>
      </c>
      <c r="D17" s="13">
        <v>4.508913951042004E-2</v>
      </c>
      <c r="E17" s="12">
        <v>2533905.4094536523</v>
      </c>
      <c r="F17" s="13">
        <v>4.785625999024732E-2</v>
      </c>
      <c r="G17" s="12">
        <v>31914252.507059544</v>
      </c>
      <c r="H17" s="13">
        <v>5.1466165181324991E-2</v>
      </c>
      <c r="I17" s="12">
        <v>2815364.0589318601</v>
      </c>
      <c r="J17" s="13">
        <f t="shared" si="0"/>
        <v>4.7911401252316292E-2</v>
      </c>
      <c r="K17" s="12">
        <f t="shared" si="1"/>
        <v>492688.71031307551</v>
      </c>
      <c r="L17" s="13">
        <f t="shared" si="0"/>
        <v>5.1728491349475478E-2</v>
      </c>
      <c r="M17" s="12"/>
      <c r="N17" s="9"/>
      <c r="O17" s="12"/>
      <c r="P17" s="13"/>
      <c r="Q17" s="12"/>
      <c r="R17" s="13"/>
      <c r="S17" s="12"/>
      <c r="T17" s="13"/>
      <c r="U17" s="12"/>
      <c r="V17" s="12"/>
      <c r="W17" s="12"/>
      <c r="X17" s="12"/>
      <c r="Y17" s="12"/>
    </row>
    <row r="18" spans="2:25">
      <c r="B18" s="7" t="s">
        <v>75</v>
      </c>
      <c r="C18" s="12">
        <v>356480.22444964875</v>
      </c>
      <c r="D18" s="13">
        <v>2.4061791167951829E-2</v>
      </c>
      <c r="E18" s="12">
        <v>2304621.1887587821</v>
      </c>
      <c r="F18" s="13">
        <v>4.3525914730989664E-2</v>
      </c>
      <c r="G18" s="12">
        <v>28838744.97770492</v>
      </c>
      <c r="H18" s="13">
        <v>4.6506482090293462E-2</v>
      </c>
      <c r="I18" s="12">
        <v>2426254.276065574</v>
      </c>
      <c r="J18" s="13">
        <f t="shared" si="0"/>
        <v>4.1289595138480586E-2</v>
      </c>
      <c r="K18" s="12">
        <f t="shared" si="1"/>
        <v>424594.49831147544</v>
      </c>
      <c r="L18" s="13">
        <f t="shared" si="0"/>
        <v>4.4579127496108865E-2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2:25">
      <c r="B19" s="8" t="s">
        <v>76</v>
      </c>
      <c r="C19" s="12">
        <v>332929.27007025765</v>
      </c>
      <c r="D19" s="13">
        <v>2.2472142970894799E-2</v>
      </c>
      <c r="E19" s="12">
        <v>1851865.6482435598</v>
      </c>
      <c r="F19" s="13">
        <v>3.4975008774483105E-2</v>
      </c>
      <c r="G19" s="12">
        <v>24439608.979016393</v>
      </c>
      <c r="H19" s="13">
        <v>3.9412264235323027E-2</v>
      </c>
      <c r="I19" s="12">
        <v>2097692.9068852458</v>
      </c>
      <c r="J19" s="13">
        <f t="shared" si="0"/>
        <v>3.5698191943264145E-2</v>
      </c>
      <c r="K19" s="12">
        <f t="shared" si="1"/>
        <v>367096.25870491797</v>
      </c>
      <c r="L19" s="13">
        <f t="shared" si="0"/>
        <v>3.8542258520142515E-2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2:25">
      <c r="B20" s="8" t="s">
        <v>77</v>
      </c>
      <c r="C20" s="12">
        <v>315010.4217330211</v>
      </c>
      <c r="D20" s="13">
        <v>2.1262652073254035E-2</v>
      </c>
      <c r="E20" s="12">
        <v>1663461.056674473</v>
      </c>
      <c r="F20" s="13">
        <v>3.1416731072463185E-2</v>
      </c>
      <c r="G20" s="12">
        <v>21954030.535737704</v>
      </c>
      <c r="H20" s="13">
        <v>3.5403923739031451E-2</v>
      </c>
      <c r="I20" s="12">
        <v>1840023.6898360655</v>
      </c>
      <c r="J20" s="13">
        <f t="shared" si="0"/>
        <v>3.1313219701664521E-2</v>
      </c>
      <c r="K20" s="12">
        <f t="shared" si="1"/>
        <v>322004.14572131145</v>
      </c>
      <c r="L20" s="13">
        <f t="shared" si="0"/>
        <v>3.3807936568823881E-2</v>
      </c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2:25">
      <c r="B21" s="9" t="s">
        <v>78</v>
      </c>
      <c r="C21" s="12">
        <v>299534.08374707261</v>
      </c>
      <c r="D21" s="13">
        <v>2.0218026348959108E-2</v>
      </c>
      <c r="E21" s="12">
        <v>1357602.1063231849</v>
      </c>
      <c r="F21" s="13">
        <v>2.5640167593121863E-2</v>
      </c>
      <c r="G21" s="12">
        <v>18681024.507540986</v>
      </c>
      <c r="H21" s="13">
        <v>3.0125746885308082E-2</v>
      </c>
      <c r="I21" s="12">
        <v>1590669.1272131149</v>
      </c>
      <c r="J21" s="13">
        <f t="shared" si="0"/>
        <v>2.7069744877859087E-2</v>
      </c>
      <c r="K21" s="12">
        <f t="shared" si="1"/>
        <v>278367.09726229508</v>
      </c>
      <c r="L21" s="13">
        <f t="shared" si="0"/>
        <v>2.9226385101378038E-2</v>
      </c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2:25">
      <c r="B22" s="7" t="s">
        <v>79</v>
      </c>
      <c r="C22" s="12">
        <v>261067.245</v>
      </c>
      <c r="D22" s="13">
        <v>1.7621582065823076E-2</v>
      </c>
      <c r="E22" s="12">
        <v>1273682.8400000001</v>
      </c>
      <c r="F22" s="13">
        <v>2.4055237779889781E-2</v>
      </c>
      <c r="G22" s="12">
        <v>16927520.600000001</v>
      </c>
      <c r="H22" s="13">
        <v>2.72979782658914E-2</v>
      </c>
      <c r="I22" s="12">
        <v>1428741.716</v>
      </c>
      <c r="J22" s="13">
        <f t="shared" si="0"/>
        <v>2.4314090898485709E-2</v>
      </c>
      <c r="K22" s="12">
        <f>I22*0.125</f>
        <v>178592.7145</v>
      </c>
      <c r="L22" s="13">
        <f t="shared" si="0"/>
        <v>1.8750849154270579E-2</v>
      </c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2:25">
      <c r="B23" s="8" t="s">
        <v>80</v>
      </c>
      <c r="C23" s="12">
        <v>221528.24947499999</v>
      </c>
      <c r="D23" s="13">
        <v>1.4952769076878413E-2</v>
      </c>
      <c r="E23" s="12">
        <v>992212.53359999997</v>
      </c>
      <c r="F23" s="13">
        <v>1.8739287108504091E-2</v>
      </c>
      <c r="G23" s="12">
        <v>13967247.41</v>
      </c>
      <c r="H23" s="13">
        <v>2.2524126553566736E-2</v>
      </c>
      <c r="I23" s="12">
        <v>1201663.7934119999</v>
      </c>
      <c r="J23" s="13">
        <f t="shared" si="0"/>
        <v>2.0449716260988994E-2</v>
      </c>
      <c r="K23" s="12">
        <f t="shared" ref="K23:K46" si="16">I23*0.125</f>
        <v>150207.97417649999</v>
      </c>
      <c r="L23" s="13">
        <f t="shared" si="0"/>
        <v>1.577067168410233E-2</v>
      </c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2:25">
      <c r="B24" s="8" t="s">
        <v>81</v>
      </c>
      <c r="C24" s="12">
        <v>189951.38830112497</v>
      </c>
      <c r="D24" s="13">
        <v>1.2821386219727792E-2</v>
      </c>
      <c r="E24" s="12">
        <v>889760.10154399998</v>
      </c>
      <c r="F24" s="13">
        <v>1.6804333180542651E-2</v>
      </c>
      <c r="G24" s="12">
        <v>12429541.748500001</v>
      </c>
      <c r="H24" s="13">
        <v>2.0044362581106107E-2</v>
      </c>
      <c r="I24" s="12">
        <v>1068071.6426246841</v>
      </c>
      <c r="J24" s="13">
        <f t="shared" si="0"/>
        <v>1.8176267070563728E-2</v>
      </c>
      <c r="K24" s="12">
        <f t="shared" si="16"/>
        <v>133508.95532808552</v>
      </c>
      <c r="L24" s="13">
        <f t="shared" si="0"/>
        <v>1.4017404288354556E-2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2:25">
      <c r="B25" s="9" t="s">
        <v>82</v>
      </c>
      <c r="C25" s="12">
        <v>163358.82199746184</v>
      </c>
      <c r="D25" s="13">
        <v>1.1026434541814919E-2</v>
      </c>
      <c r="E25" s="12">
        <v>733526.52021976002</v>
      </c>
      <c r="F25" s="13">
        <v>1.3853648889343172E-2</v>
      </c>
      <c r="G25" s="12">
        <v>10383650.186225001</v>
      </c>
      <c r="H25" s="13">
        <v>1.6745078254649368E-2</v>
      </c>
      <c r="I25" s="12">
        <v>920231.47686058842</v>
      </c>
      <c r="J25" s="13">
        <f t="shared" si="0"/>
        <v>1.5660347511009538E-2</v>
      </c>
      <c r="K25" s="12">
        <f t="shared" si="16"/>
        <v>115028.93460757355</v>
      </c>
      <c r="L25" s="13">
        <f t="shared" si="0"/>
        <v>1.207714551649903E-2</v>
      </c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>
      <c r="B26" s="7" t="s">
        <v>83</v>
      </c>
      <c r="C26" s="12">
        <v>140933.48280782986</v>
      </c>
      <c r="D26" s="13">
        <v>9.5127633997916499E-3</v>
      </c>
      <c r="E26" s="12">
        <v>695448.49097361043</v>
      </c>
      <c r="F26" s="13">
        <v>1.3134493367309345E-2</v>
      </c>
      <c r="G26" s="12">
        <v>9484610.308291249</v>
      </c>
      <c r="H26" s="13">
        <v>1.5295251571348496E-2</v>
      </c>
      <c r="I26" s="12">
        <v>838714.37051255372</v>
      </c>
      <c r="J26" s="13">
        <f t="shared" si="0"/>
        <v>1.4273102838769813E-2</v>
      </c>
      <c r="K26" s="12">
        <f t="shared" si="16"/>
        <v>104839.29631406922</v>
      </c>
      <c r="L26" s="13">
        <f t="shared" si="0"/>
        <v>1.1007312566633211E-2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>
      <c r="B27" s="8" t="s">
        <v>84</v>
      </c>
      <c r="C27" s="12">
        <v>119223.86780069454</v>
      </c>
      <c r="D27" s="13">
        <v>8.047402387284474E-3</v>
      </c>
      <c r="E27" s="12">
        <v>537530.20786915219</v>
      </c>
      <c r="F27" s="13">
        <v>1.0151991185000212E-2</v>
      </c>
      <c r="G27" s="12">
        <v>7790710.8120475626</v>
      </c>
      <c r="H27" s="13">
        <v>1.2563603344433058E-2</v>
      </c>
      <c r="I27" s="12">
        <v>712159.24905488617</v>
      </c>
      <c r="J27" s="13">
        <f t="shared" si="0"/>
        <v>1.2119408652947757E-2</v>
      </c>
      <c r="K27" s="12">
        <f t="shared" si="16"/>
        <v>89019.906131860771</v>
      </c>
      <c r="L27" s="13">
        <f t="shared" si="0"/>
        <v>9.3463993549739565E-3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spans="2:25">
      <c r="B28" s="8" t="s">
        <v>85</v>
      </c>
      <c r="C28" s="12">
        <v>101687.18196959383</v>
      </c>
      <c r="D28" s="13">
        <v>6.863706789871255E-3</v>
      </c>
      <c r="E28" s="12">
        <v>494243.27421663026</v>
      </c>
      <c r="F28" s="13">
        <v>9.3344583981301889E-3</v>
      </c>
      <c r="G28" s="12">
        <v>7080844.9902404286</v>
      </c>
      <c r="H28" s="13">
        <v>1.1418846103647878E-2</v>
      </c>
      <c r="I28" s="12">
        <v>641336.97289278172</v>
      </c>
      <c r="J28" s="13">
        <f t="shared" si="0"/>
        <v>1.0914166837048355E-2</v>
      </c>
      <c r="K28" s="12">
        <f t="shared" si="16"/>
        <v>80167.121611597715</v>
      </c>
      <c r="L28" s="13">
        <f t="shared" si="0"/>
        <v>8.4169256773972915E-3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</row>
    <row r="29" spans="2:25">
      <c r="B29" s="9" t="s">
        <v>86</v>
      </c>
      <c r="C29" s="12">
        <v>88289.49058400272</v>
      </c>
      <c r="D29" s="13">
        <v>5.9593860726408548E-3</v>
      </c>
      <c r="E29" s="12">
        <v>401989.31663113792</v>
      </c>
      <c r="F29" s="13">
        <v>7.592116571608536E-3</v>
      </c>
      <c r="G29" s="12">
        <v>5888557.8917043637</v>
      </c>
      <c r="H29" s="13">
        <v>9.4961175439472797E-3</v>
      </c>
      <c r="I29" s="12">
        <v>563765.50641375314</v>
      </c>
      <c r="J29" s="13">
        <f t="shared" si="0"/>
        <v>9.5940684133946161E-3</v>
      </c>
      <c r="K29" s="12">
        <f t="shared" si="16"/>
        <v>70470.688301719143</v>
      </c>
      <c r="L29" s="13">
        <f t="shared" si="0"/>
        <v>7.398875423572533E-3</v>
      </c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</row>
    <row r="30" spans="2:25">
      <c r="B30" s="7" t="s">
        <v>87</v>
      </c>
      <c r="C30" s="12">
        <v>74536.589449322331</v>
      </c>
      <c r="D30" s="13">
        <v>5.0310893191054893E-3</v>
      </c>
      <c r="E30" s="12">
        <v>387453.94013859896</v>
      </c>
      <c r="F30" s="13">
        <v>7.3175961598015869E-3</v>
      </c>
      <c r="G30" s="12">
        <v>5546619.7079487089</v>
      </c>
      <c r="H30" s="13">
        <v>8.944694726098797E-3</v>
      </c>
      <c r="I30" s="12">
        <v>522811.16431727406</v>
      </c>
      <c r="J30" s="13">
        <f t="shared" si="0"/>
        <v>8.8971141736813048E-3</v>
      </c>
      <c r="K30" s="12">
        <f t="shared" si="16"/>
        <v>65351.395539659257</v>
      </c>
      <c r="L30" s="13">
        <f t="shared" si="0"/>
        <v>6.8613894089460288E-3</v>
      </c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</row>
    <row r="31" spans="2:25">
      <c r="B31" s="8" t="s">
        <v>88</v>
      </c>
      <c r="C31" s="12">
        <v>63841.34397917059</v>
      </c>
      <c r="D31" s="13">
        <v>4.3091789708103543E-3</v>
      </c>
      <c r="E31" s="12">
        <v>308466.74270949315</v>
      </c>
      <c r="F31" s="13">
        <v>5.8258151951430387E-3</v>
      </c>
      <c r="G31" s="12">
        <v>4522700.151756403</v>
      </c>
      <c r="H31" s="13">
        <v>7.2934822153334147E-3</v>
      </c>
      <c r="I31" s="12">
        <v>451902.92803576757</v>
      </c>
      <c r="J31" s="13">
        <f t="shared" si="0"/>
        <v>7.6904095026462428E-3</v>
      </c>
      <c r="K31" s="12">
        <f t="shared" si="16"/>
        <v>56487.866004470947</v>
      </c>
      <c r="L31" s="13">
        <f t="shared" si="0"/>
        <v>5.930787588182853E-3</v>
      </c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</row>
    <row r="32" spans="2:25">
      <c r="B32" s="8" t="s">
        <v>89</v>
      </c>
      <c r="C32" s="12">
        <v>54435.284102190853</v>
      </c>
      <c r="D32" s="13">
        <v>3.6742863934659839E-3</v>
      </c>
      <c r="E32" s="12">
        <v>290685.16674049961</v>
      </c>
      <c r="F32" s="13">
        <v>5.4899858782973213E-3</v>
      </c>
      <c r="G32" s="12">
        <v>4221638.7789929425</v>
      </c>
      <c r="H32" s="13">
        <v>6.8079789331577387E-3</v>
      </c>
      <c r="I32" s="12">
        <v>441920.82572844118</v>
      </c>
      <c r="J32" s="13">
        <f t="shared" si="0"/>
        <v>7.520535731802753E-3</v>
      </c>
      <c r="K32" s="12">
        <f t="shared" si="16"/>
        <v>55240.103216055148</v>
      </c>
      <c r="L32" s="13">
        <f t="shared" si="0"/>
        <v>5.7997821779599366E-3</v>
      </c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3" spans="2:27">
      <c r="B33" s="9" t="s">
        <v>90</v>
      </c>
      <c r="C33" s="12">
        <v>47445.272907373175</v>
      </c>
      <c r="D33" s="13">
        <v>3.2024728731199071E-3</v>
      </c>
      <c r="E33" s="12">
        <v>231447.01172499469</v>
      </c>
      <c r="F33" s="13">
        <v>4.3711925179817021E-3</v>
      </c>
      <c r="G33" s="12">
        <v>3476028.3621440008</v>
      </c>
      <c r="H33" s="13">
        <v>5.60557856780449E-3</v>
      </c>
      <c r="I33" s="12">
        <v>367720.36993569613</v>
      </c>
      <c r="J33" s="13">
        <f t="shared" si="0"/>
        <v>6.2578046120697912E-3</v>
      </c>
      <c r="K33" s="12">
        <f t="shared" si="16"/>
        <v>45965.046241962016</v>
      </c>
      <c r="L33" s="13">
        <f t="shared" si="0"/>
        <v>4.8259731695387918E-3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</row>
    <row r="34" spans="2:27">
      <c r="B34" s="7" t="s">
        <v>91</v>
      </c>
      <c r="C34" s="12">
        <v>40411.093335804071</v>
      </c>
      <c r="D34" s="13">
        <v>2.727678064655363E-3</v>
      </c>
      <c r="E34" s="12">
        <v>223038.46926274581</v>
      </c>
      <c r="F34" s="13">
        <v>4.2123857240457044E-3</v>
      </c>
      <c r="G34" s="12">
        <v>3353690.5578224007</v>
      </c>
      <c r="H34" s="13">
        <v>5.4082918651394869E-3</v>
      </c>
      <c r="I34" s="12">
        <v>364939.04753167642</v>
      </c>
      <c r="J34" s="13">
        <f t="shared" si="0"/>
        <v>6.2104725260867079E-3</v>
      </c>
      <c r="K34" s="12">
        <f t="shared" si="16"/>
        <v>45617.380941459553</v>
      </c>
      <c r="L34" s="13">
        <f t="shared" si="0"/>
        <v>4.7894710108468937E-3</v>
      </c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  <row r="35" spans="2:27">
      <c r="B35" s="8" t="s">
        <v>92</v>
      </c>
      <c r="C35" s="12">
        <v>34674.819802112477</v>
      </c>
      <c r="D35" s="13">
        <v>2.3404896418949537E-3</v>
      </c>
      <c r="E35" s="12">
        <v>170927.57071756918</v>
      </c>
      <c r="F35" s="13">
        <v>3.2282003239912159E-3</v>
      </c>
      <c r="G35" s="12">
        <v>2675835.2241490409</v>
      </c>
      <c r="H35" s="13">
        <v>4.3151559828512129E-3</v>
      </c>
      <c r="I35" s="12">
        <v>309389.85711123049</v>
      </c>
      <c r="J35" s="13">
        <f t="shared" si="0"/>
        <v>5.2651455645409068E-3</v>
      </c>
      <c r="K35" s="12">
        <f t="shared" si="16"/>
        <v>38673.732138903812</v>
      </c>
      <c r="L35" s="13">
        <f t="shared" si="0"/>
        <v>4.0604417688564305E-3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</row>
    <row r="36" spans="2:27">
      <c r="B36" s="8" t="s">
        <v>93</v>
      </c>
      <c r="C36" s="12">
        <v>30479.860930806168</v>
      </c>
      <c r="D36" s="13">
        <v>2.0573372609308973E-3</v>
      </c>
      <c r="E36" s="12">
        <v>167130.96086687964</v>
      </c>
      <c r="F36" s="13">
        <v>3.1564961682566469E-3</v>
      </c>
      <c r="G36" s="12">
        <v>2508599.8405266847</v>
      </c>
      <c r="H36" s="13">
        <v>4.0454656971155049E-3</v>
      </c>
      <c r="I36" s="12">
        <v>303182.88939988607</v>
      </c>
      <c r="J36" s="13">
        <f t="shared" si="0"/>
        <v>5.1595164116663688E-3</v>
      </c>
      <c r="K36" s="12">
        <f t="shared" si="16"/>
        <v>37897.861174985759</v>
      </c>
      <c r="L36" s="13">
        <f t="shared" si="0"/>
        <v>3.9789813383549052E-3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</row>
    <row r="37" spans="2:27">
      <c r="B37" s="9" t="s">
        <v>94</v>
      </c>
      <c r="C37" s="12">
        <v>25712.576095839275</v>
      </c>
      <c r="D37" s="13">
        <v>1.7355538792181782E-3</v>
      </c>
      <c r="E37" s="12">
        <v>138905.92908483493</v>
      </c>
      <c r="F37" s="13">
        <v>2.6234279431543665E-3</v>
      </c>
      <c r="G37" s="12">
        <v>2109043.5644476819</v>
      </c>
      <c r="H37" s="13">
        <v>3.4011257020186963E-3</v>
      </c>
      <c r="I37" s="12">
        <v>266815.94668569666</v>
      </c>
      <c r="J37" s="13">
        <f t="shared" si="0"/>
        <v>4.5406297780987764E-3</v>
      </c>
      <c r="K37" s="12">
        <f t="shared" si="16"/>
        <v>33351.993335712083</v>
      </c>
      <c r="L37" s="13">
        <f t="shared" si="0"/>
        <v>3.501700490879626E-3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</row>
    <row r="38" spans="2:27">
      <c r="B38" s="7" t="s">
        <v>95</v>
      </c>
      <c r="C38" s="12">
        <v>22287.382561942577</v>
      </c>
      <c r="D38" s="13">
        <v>1.504359311133288E-3</v>
      </c>
      <c r="E38" s="12">
        <v>136253.64397701959</v>
      </c>
      <c r="F38" s="13">
        <v>2.5733359210866444E-3</v>
      </c>
      <c r="G38" s="12">
        <v>2054235.5297805297</v>
      </c>
      <c r="H38" s="13">
        <v>3.312740133068915E-3</v>
      </c>
      <c r="I38" s="12">
        <v>258633.19764392689</v>
      </c>
      <c r="J38" s="13">
        <f t="shared" si="0"/>
        <v>4.401377104383826E-3</v>
      </c>
      <c r="K38" s="12">
        <f t="shared" si="16"/>
        <v>32329.149705490861</v>
      </c>
      <c r="L38" s="13">
        <f t="shared" si="0"/>
        <v>3.3943098469086221E-3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</row>
    <row r="39" spans="2:27">
      <c r="B39" s="8" t="s">
        <v>96</v>
      </c>
      <c r="C39" s="12">
        <v>19135.282090460903</v>
      </c>
      <c r="D39" s="13">
        <v>1.2915980467397639E-3</v>
      </c>
      <c r="E39" s="12">
        <v>106566.54874184547</v>
      </c>
      <c r="F39" s="13">
        <v>2.0126546333679952E-3</v>
      </c>
      <c r="G39" s="12">
        <v>1666085.0503134502</v>
      </c>
      <c r="H39" s="13">
        <v>2.686793569318305E-3</v>
      </c>
      <c r="I39" s="12">
        <v>225225.8642630417</v>
      </c>
      <c r="J39" s="13">
        <f t="shared" si="0"/>
        <v>3.8328566143592604E-3</v>
      </c>
      <c r="K39" s="12">
        <f t="shared" si="16"/>
        <v>28153.233032880213</v>
      </c>
      <c r="L39" s="13">
        <f t="shared" si="0"/>
        <v>2.9558710011351806E-3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</row>
    <row r="40" spans="2:27">
      <c r="B40" s="8" t="s">
        <v>97</v>
      </c>
      <c r="C40" s="12">
        <v>16255.746187344073</v>
      </c>
      <c r="D40" s="13">
        <v>1.097234413614294E-3</v>
      </c>
      <c r="E40" s="12">
        <v>101778.88350605793</v>
      </c>
      <c r="F40" s="13">
        <v>1.9222330448527716E-3</v>
      </c>
      <c r="G40" s="12">
        <v>1603721.4427664327</v>
      </c>
      <c r="H40" s="13">
        <v>2.5862235896013074E-3</v>
      </c>
      <c r="I40" s="12">
        <v>217546.93788657882</v>
      </c>
      <c r="J40" s="13">
        <f t="shared" si="0"/>
        <v>3.7021779116733666E-3</v>
      </c>
      <c r="K40" s="12">
        <f t="shared" si="16"/>
        <v>27193.367235822352</v>
      </c>
      <c r="L40" s="13">
        <f t="shared" si="0"/>
        <v>2.8550925409423058E-3</v>
      </c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</row>
    <row r="41" spans="2:27">
      <c r="B41" s="9" t="s">
        <v>98</v>
      </c>
      <c r="C41" s="12">
        <v>29541.907990179185</v>
      </c>
      <c r="D41" s="13">
        <v>1.9940270792298629E-3</v>
      </c>
      <c r="E41" s="12">
        <v>929187.30796978576</v>
      </c>
      <c r="F41" s="13">
        <v>1.754896975393723E-2</v>
      </c>
      <c r="G41" s="12">
        <v>7340684.2263514679</v>
      </c>
      <c r="H41" s="13">
        <v>1.1837872964556557E-2</v>
      </c>
      <c r="I41" s="12">
        <v>814407.92166312691</v>
      </c>
      <c r="J41" s="13">
        <f t="shared" si="0"/>
        <v>1.3859459700807181E-2</v>
      </c>
      <c r="K41" s="12">
        <f t="shared" si="16"/>
        <v>101800.99020789086</v>
      </c>
      <c r="L41" s="13">
        <f t="shared" si="0"/>
        <v>1.0688314002548731E-2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</row>
    <row r="42" spans="2:27">
      <c r="B42" s="7" t="s">
        <v>99</v>
      </c>
      <c r="C42" s="12">
        <v>63819.822805697164</v>
      </c>
      <c r="D42" s="13">
        <v>4.3077263292715245E-3</v>
      </c>
      <c r="E42" s="12">
        <v>69782.272552201961</v>
      </c>
      <c r="F42" s="13">
        <v>1.3179334025292312E-3</v>
      </c>
      <c r="G42" s="12">
        <v>6341524.5610631574</v>
      </c>
      <c r="H42" s="13">
        <v>1.022658921711893E-2</v>
      </c>
      <c r="I42" s="12">
        <v>1009129.4723307546</v>
      </c>
      <c r="J42" s="13">
        <f t="shared" si="0"/>
        <v>1.7173198937092481E-2</v>
      </c>
      <c r="K42" s="12">
        <f t="shared" si="16"/>
        <v>126141.18404134433</v>
      </c>
      <c r="L42" s="13">
        <f t="shared" si="0"/>
        <v>1.3243845476688417E-2</v>
      </c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</row>
    <row r="43" spans="2:27">
      <c r="B43" s="8" t="s">
        <v>100</v>
      </c>
      <c r="C43" s="12">
        <v>13586.937460678571</v>
      </c>
      <c r="D43" s="13">
        <v>9.1709449604278489E-4</v>
      </c>
      <c r="E43" s="12">
        <v>26540.678718474781</v>
      </c>
      <c r="F43" s="13">
        <v>5.0125691998219215E-4</v>
      </c>
      <c r="G43" s="12">
        <v>2900720.3744025622</v>
      </c>
      <c r="H43" s="13">
        <v>4.6778145250562864E-3</v>
      </c>
      <c r="I43" s="12">
        <v>579715.23761514027</v>
      </c>
      <c r="J43" s="13">
        <f t="shared" si="0"/>
        <v>9.8654983085912518E-3</v>
      </c>
      <c r="K43" s="12">
        <f t="shared" si="16"/>
        <v>72464.404701892534</v>
      </c>
      <c r="L43" s="13">
        <f t="shared" si="0"/>
        <v>7.6082001744768963E-3</v>
      </c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</row>
    <row r="44" spans="2:27">
      <c r="B44" s="8" t="s">
        <v>101</v>
      </c>
      <c r="C44" s="12">
        <v>2620.8436186714107</v>
      </c>
      <c r="D44" s="13">
        <v>1.7690235673995406E-4</v>
      </c>
      <c r="E44" s="12">
        <v>11496.680394174206</v>
      </c>
      <c r="F44" s="13">
        <v>2.1713049110503639E-4</v>
      </c>
      <c r="G44" s="12">
        <v>1461189.8337603435</v>
      </c>
      <c r="H44" s="13">
        <v>2.356371571884622E-3</v>
      </c>
      <c r="I44" s="12">
        <v>393640.66804758704</v>
      </c>
      <c r="J44" s="13">
        <f t="shared" si="0"/>
        <v>6.6989119706291761E-3</v>
      </c>
      <c r="K44" s="12">
        <f t="shared" si="16"/>
        <v>49205.08350594838</v>
      </c>
      <c r="L44" s="13">
        <f t="shared" si="0"/>
        <v>5.1661519397720188E-3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2:27">
      <c r="B45" s="9" t="s">
        <v>102</v>
      </c>
      <c r="C45" s="12">
        <v>559.14477390421689</v>
      </c>
      <c r="D45" s="13">
        <v>3.7741293512440627E-5</v>
      </c>
      <c r="E45" s="12">
        <v>5456.8218836854739</v>
      </c>
      <c r="F45" s="13">
        <v>1.0305952456308521E-4</v>
      </c>
      <c r="G45" s="12">
        <v>787563.83748256601</v>
      </c>
      <c r="H45" s="13">
        <v>1.2700560836181238E-3</v>
      </c>
      <c r="I45" s="12">
        <v>258849.14572975269</v>
      </c>
      <c r="J45" s="13">
        <f t="shared" si="0"/>
        <v>4.4050520732948073E-3</v>
      </c>
      <c r="K45" s="12">
        <f t="shared" si="16"/>
        <v>32356.143216219087</v>
      </c>
      <c r="L45" s="13">
        <f t="shared" si="0"/>
        <v>3.3971439560671404E-3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2:27">
      <c r="B46" s="10" t="s">
        <v>103</v>
      </c>
      <c r="C46" s="12">
        <v>144.36397279482722</v>
      </c>
      <c r="D46" s="13">
        <v>9.744315469189932E-6</v>
      </c>
      <c r="E46" s="12">
        <v>9264.0859568480719</v>
      </c>
      <c r="F46" s="13">
        <v>1.7496489982177831E-4</v>
      </c>
      <c r="G46" s="12">
        <v>1675544.0092830225</v>
      </c>
      <c r="H46" s="13">
        <v>2.7020474545428989E-3</v>
      </c>
      <c r="I46" s="12">
        <v>1015798.7983031753</v>
      </c>
      <c r="J46" s="13">
        <f t="shared" si="0"/>
        <v>1.728669642660308E-2</v>
      </c>
      <c r="K46" s="12">
        <f t="shared" si="16"/>
        <v>126974.84978789691</v>
      </c>
      <c r="L46" s="13">
        <f t="shared" si="0"/>
        <v>1.3331373910882689E-2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</row>
    <row r="47" spans="2:27">
      <c r="B47" s="8" t="s">
        <v>104</v>
      </c>
      <c r="C47" s="12">
        <f t="shared" ref="C47:L47" si="17">SUM(C3:C46)</f>
        <v>14815199</v>
      </c>
      <c r="D47" s="13">
        <f t="shared" si="17"/>
        <v>1.0000000000000002</v>
      </c>
      <c r="E47" s="12">
        <f t="shared" si="17"/>
        <v>52948253.999999993</v>
      </c>
      <c r="F47" s="13">
        <f t="shared" si="17"/>
        <v>1.0000000000000002</v>
      </c>
      <c r="G47" s="12">
        <f t="shared" si="17"/>
        <v>620101621.99999988</v>
      </c>
      <c r="H47" s="13">
        <f t="shared" si="17"/>
        <v>1.0000000000000004</v>
      </c>
      <c r="I47" s="12">
        <f t="shared" si="17"/>
        <v>58761880.999999985</v>
      </c>
      <c r="J47" s="13">
        <f t="shared" si="17"/>
        <v>1.0000000000000007</v>
      </c>
      <c r="K47" s="12">
        <f t="shared" si="17"/>
        <v>9524513.4249999989</v>
      </c>
      <c r="L47" s="13">
        <f t="shared" si="17"/>
        <v>1.0000000000000002</v>
      </c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5"/>
      <c r="AA47" s="25"/>
    </row>
    <row r="50" spans="1:25">
      <c r="A50" t="s">
        <v>1</v>
      </c>
      <c r="B50" s="7" t="s">
        <v>60</v>
      </c>
      <c r="C50" s="12">
        <v>199537</v>
      </c>
      <c r="D50" s="13">
        <v>1.3468398230762881E-2</v>
      </c>
      <c r="E50" s="12">
        <v>217489</v>
      </c>
      <c r="F50" s="13">
        <v>4.1075764273549049E-3</v>
      </c>
      <c r="G50" s="12">
        <v>2080378</v>
      </c>
      <c r="H50" s="13">
        <v>3.3548984975885136E-3</v>
      </c>
      <c r="I50" s="12">
        <v>772438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</row>
    <row r="51" spans="1:25">
      <c r="B51" s="8" t="s">
        <v>61</v>
      </c>
      <c r="C51" s="12">
        <v>243795</v>
      </c>
      <c r="D51" s="13">
        <v>1.645573576163236E-2</v>
      </c>
      <c r="E51" s="12">
        <v>411917</v>
      </c>
      <c r="F51" s="13">
        <v>7.7796144137255224E-3</v>
      </c>
      <c r="G51" s="12">
        <v>914429</v>
      </c>
      <c r="H51" s="13">
        <v>1.4746437802415557E-3</v>
      </c>
      <c r="I51" s="12">
        <v>468133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1:25">
      <c r="B52" s="9" t="s">
        <v>62</v>
      </c>
      <c r="C52" s="12">
        <v>255450</v>
      </c>
      <c r="D52" s="13">
        <v>1.7242427860739502E-2</v>
      </c>
      <c r="E52" s="12">
        <v>595675</v>
      </c>
      <c r="F52" s="13">
        <v>1.1250134895855112E-2</v>
      </c>
      <c r="G52" s="12">
        <v>1766164</v>
      </c>
      <c r="H52" s="13">
        <v>2.8481847770428833E-3</v>
      </c>
      <c r="I52" s="12">
        <v>309497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</row>
    <row r="53" spans="1:25">
      <c r="B53" s="7" t="s">
        <v>63</v>
      </c>
      <c r="C53" s="12">
        <v>330739</v>
      </c>
      <c r="D53" s="13">
        <v>2.2324303574997543E-2</v>
      </c>
      <c r="E53" s="12">
        <v>865607</v>
      </c>
      <c r="F53" s="13">
        <v>1.6348168912236467E-2</v>
      </c>
      <c r="G53" s="12">
        <v>4656832</v>
      </c>
      <c r="H53" s="13">
        <v>7.5097884520611705E-3</v>
      </c>
      <c r="I53" s="12">
        <v>419395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</row>
    <row r="54" spans="1:25">
      <c r="B54" s="8" t="s">
        <v>64</v>
      </c>
      <c r="C54" s="12">
        <v>482146</v>
      </c>
      <c r="D54" s="13">
        <v>3.2544011052433382E-2</v>
      </c>
      <c r="E54" s="12">
        <v>1244907</v>
      </c>
      <c r="F54" s="13">
        <v>2.3511766790270366E-2</v>
      </c>
      <c r="G54" s="12">
        <v>10799262</v>
      </c>
      <c r="H54" s="13">
        <v>1.7415310034457548E-2</v>
      </c>
      <c r="I54" s="12">
        <v>801770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</row>
    <row r="55" spans="1:25">
      <c r="B55" s="8" t="s">
        <v>65</v>
      </c>
      <c r="C55" s="12">
        <v>788600</v>
      </c>
      <c r="D55" s="13">
        <v>5.3229119635855041E-2</v>
      </c>
      <c r="E55" s="12">
        <v>2039654</v>
      </c>
      <c r="F55" s="13">
        <v>3.8521647947069235E-2</v>
      </c>
      <c r="G55" s="12">
        <v>19977073</v>
      </c>
      <c r="H55" s="13">
        <v>3.2215805105570268E-2</v>
      </c>
      <c r="I55" s="12">
        <v>1591982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</row>
    <row r="56" spans="1:25">
      <c r="B56" s="9" t="s">
        <v>66</v>
      </c>
      <c r="C56" s="12">
        <v>1052747</v>
      </c>
      <c r="D56" s="13">
        <v>7.1058579773380023E-2</v>
      </c>
      <c r="E56" s="12">
        <v>2805538</v>
      </c>
      <c r="F56" s="13">
        <v>5.2986411978759494E-2</v>
      </c>
      <c r="G56" s="12">
        <v>28929898</v>
      </c>
      <c r="H56" s="13">
        <v>4.6653479000253295E-2</v>
      </c>
      <c r="I56" s="12">
        <v>2504887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</row>
    <row r="57" spans="1:25">
      <c r="B57" s="7" t="s">
        <v>67</v>
      </c>
      <c r="C57" s="12">
        <v>1564354.4470727379</v>
      </c>
      <c r="D57" s="13">
        <v>0.10559118693395464</v>
      </c>
      <c r="E57" s="12">
        <v>3554335.3329390893</v>
      </c>
      <c r="F57" s="13">
        <v>6.7128470996212455E-2</v>
      </c>
      <c r="G57" s="12">
        <v>38166705.933175638</v>
      </c>
      <c r="H57" s="13">
        <v>6.1549114821015008E-2</v>
      </c>
      <c r="I57" s="12">
        <v>3466284.7752808989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1:25">
      <c r="B58" s="8" t="s">
        <v>68</v>
      </c>
      <c r="C58" s="12">
        <v>1386556.3973979892</v>
      </c>
      <c r="D58" s="13">
        <v>9.3590129798323277E-2</v>
      </c>
      <c r="E58" s="12">
        <v>3957439.7403903017</v>
      </c>
      <c r="F58" s="13">
        <v>7.4741647578979706E-2</v>
      </c>
      <c r="G58" s="12">
        <v>42035284.496156119</v>
      </c>
      <c r="H58" s="13">
        <v>6.7787735114416658E-2</v>
      </c>
      <c r="I58" s="12">
        <v>3888713.0224719099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>
      <c r="B59" s="8" t="s">
        <v>69</v>
      </c>
      <c r="C59" s="12">
        <v>1249178.5576581904</v>
      </c>
      <c r="D59" s="13">
        <v>8.4317366081831935E-2</v>
      </c>
      <c r="E59" s="12">
        <v>4205035.866351271</v>
      </c>
      <c r="F59" s="13">
        <v>7.9417838147246025E-2</v>
      </c>
      <c r="G59" s="12">
        <v>44626239.346540511</v>
      </c>
      <c r="H59" s="13">
        <v>7.1966009704358624E-2</v>
      </c>
      <c r="I59" s="12">
        <v>4074600.8202247191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</row>
    <row r="60" spans="1:25">
      <c r="B60" s="9" t="s">
        <v>70</v>
      </c>
      <c r="C60" s="12">
        <v>1133449.5978710821</v>
      </c>
      <c r="D60" s="13">
        <v>7.650586386798329E-2</v>
      </c>
      <c r="E60" s="12">
        <v>3958689.0603193375</v>
      </c>
      <c r="F60" s="13">
        <v>7.4765242689954201E-2</v>
      </c>
      <c r="G60" s="12">
        <v>43343230.224127732</v>
      </c>
      <c r="H60" s="13">
        <v>6.9896979279515159E-2</v>
      </c>
      <c r="I60" s="12">
        <v>3983242.3820224721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</row>
    <row r="61" spans="1:25">
      <c r="B61" s="7" t="s">
        <v>71</v>
      </c>
      <c r="C61" s="12">
        <v>839610.71823204425</v>
      </c>
      <c r="D61" s="13">
        <v>5.6672253827440608E-2</v>
      </c>
      <c r="E61" s="12">
        <v>3782894.7618170655</v>
      </c>
      <c r="F61" s="13">
        <v>7.1445127573367503E-2</v>
      </c>
      <c r="G61" s="12">
        <v>43218951.13382443</v>
      </c>
      <c r="H61" s="13">
        <v>6.9696561983552494E-2</v>
      </c>
      <c r="I61" s="12">
        <v>3840092.0736648249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</row>
    <row r="62" spans="1:25">
      <c r="B62" s="8" t="s">
        <v>72</v>
      </c>
      <c r="C62" s="12">
        <v>773336.66298342543</v>
      </c>
      <c r="D62" s="13">
        <v>5.2198871104156309E-2</v>
      </c>
      <c r="E62" s="12">
        <v>3269253.3186003682</v>
      </c>
      <c r="F62" s="13">
        <v>6.1744308293912177E-2</v>
      </c>
      <c r="G62" s="12">
        <v>39082112.815837935</v>
      </c>
      <c r="H62" s="13">
        <v>6.3025335572881216E-2</v>
      </c>
      <c r="I62" s="12">
        <v>3516430.3756906078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>
      <c r="B63" s="8" t="s">
        <v>73</v>
      </c>
      <c r="C63" s="12">
        <v>718212.04419889499</v>
      </c>
      <c r="D63" s="13">
        <v>4.8478055826242698E-2</v>
      </c>
      <c r="E63" s="12">
        <v>2995587.5101289134</v>
      </c>
      <c r="F63" s="13">
        <v>5.657575621150631E-2</v>
      </c>
      <c r="G63" s="12">
        <v>36479291.543278083</v>
      </c>
      <c r="H63" s="13">
        <v>5.8827924728889182E-2</v>
      </c>
      <c r="I63" s="12">
        <v>3178096.4917127071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>
      <c r="B64" s="9" t="s">
        <v>74</v>
      </c>
      <c r="C64" s="12">
        <v>668004.57458563545</v>
      </c>
      <c r="D64" s="13">
        <v>4.508913951042004E-2</v>
      </c>
      <c r="E64" s="12">
        <v>2533905.4094536523</v>
      </c>
      <c r="F64" s="13">
        <v>4.785625999024732E-2</v>
      </c>
      <c r="G64" s="12">
        <v>31914252.507059544</v>
      </c>
      <c r="H64" s="13">
        <v>5.1466165181324991E-2</v>
      </c>
      <c r="I64" s="12">
        <v>2815364.0589318601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spans="2:25">
      <c r="B65" s="7" t="s">
        <v>75</v>
      </c>
      <c r="C65" s="12">
        <v>356480.22444964875</v>
      </c>
      <c r="D65" s="13">
        <v>2.4061791167951829E-2</v>
      </c>
      <c r="E65" s="12">
        <v>2304621.1887587821</v>
      </c>
      <c r="F65" s="13">
        <v>4.3525914730989664E-2</v>
      </c>
      <c r="G65" s="12">
        <v>28838744.97770492</v>
      </c>
      <c r="H65" s="13">
        <v>4.6506482090293462E-2</v>
      </c>
      <c r="I65" s="12">
        <v>2426254.276065574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</row>
    <row r="66" spans="2:25">
      <c r="B66" s="8" t="s">
        <v>76</v>
      </c>
      <c r="C66" s="12">
        <v>332929.27007025765</v>
      </c>
      <c r="D66" s="13">
        <v>2.2472142970894799E-2</v>
      </c>
      <c r="E66" s="12">
        <v>1851865.6482435598</v>
      </c>
      <c r="F66" s="13">
        <v>3.4975008774483105E-2</v>
      </c>
      <c r="G66" s="12">
        <v>24439608.979016393</v>
      </c>
      <c r="H66" s="13">
        <v>3.9412264235323027E-2</v>
      </c>
      <c r="I66" s="12">
        <v>2097692.9068852458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</row>
    <row r="67" spans="2:25">
      <c r="B67" s="8" t="s">
        <v>77</v>
      </c>
      <c r="C67" s="12">
        <v>315010.4217330211</v>
      </c>
      <c r="D67" s="13">
        <v>2.1262652073254035E-2</v>
      </c>
      <c r="E67" s="12">
        <v>1663461.056674473</v>
      </c>
      <c r="F67" s="13">
        <v>3.1416731072463185E-2</v>
      </c>
      <c r="G67" s="12">
        <v>21954030.535737704</v>
      </c>
      <c r="H67" s="13">
        <v>3.5403923739031451E-2</v>
      </c>
      <c r="I67" s="12">
        <v>1840023.6898360655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2:25">
      <c r="B68" s="9" t="s">
        <v>78</v>
      </c>
      <c r="C68" s="12">
        <v>299534.08374707261</v>
      </c>
      <c r="D68" s="13">
        <v>2.0218026348959108E-2</v>
      </c>
      <c r="E68" s="12">
        <v>1357602.1063231849</v>
      </c>
      <c r="F68" s="13">
        <v>2.5640167593121863E-2</v>
      </c>
      <c r="G68" s="12">
        <v>18681024.507540986</v>
      </c>
      <c r="H68" s="13">
        <v>3.0125746885308082E-2</v>
      </c>
      <c r="I68" s="12">
        <v>1590669.1272131149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2:25">
      <c r="B69" s="7" t="s">
        <v>79</v>
      </c>
      <c r="C69" s="12">
        <v>261067.245</v>
      </c>
      <c r="D69" s="13">
        <v>1.7621582065823076E-2</v>
      </c>
      <c r="E69" s="12">
        <v>1273682.8400000001</v>
      </c>
      <c r="F69" s="13">
        <v>2.4055237779889781E-2</v>
      </c>
      <c r="G69" s="12">
        <v>16927520.600000001</v>
      </c>
      <c r="H69" s="13">
        <v>2.72979782658914E-2</v>
      </c>
      <c r="I69" s="12">
        <v>1428741.716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2:25">
      <c r="B70" s="8" t="s">
        <v>80</v>
      </c>
      <c r="C70" s="12">
        <v>221528.24947499999</v>
      </c>
      <c r="D70" s="13">
        <v>1.4952769076878413E-2</v>
      </c>
      <c r="E70" s="12">
        <v>992212.53359999997</v>
      </c>
      <c r="F70" s="13">
        <v>1.8739287108504091E-2</v>
      </c>
      <c r="G70" s="12">
        <v>13967247.41</v>
      </c>
      <c r="H70" s="13">
        <v>2.2524126553566736E-2</v>
      </c>
      <c r="I70" s="12">
        <v>1201663.7934119999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2:25">
      <c r="B71" s="8" t="s">
        <v>81</v>
      </c>
      <c r="C71" s="12">
        <v>189951.38830112497</v>
      </c>
      <c r="D71" s="13">
        <v>1.2821386219727792E-2</v>
      </c>
      <c r="E71" s="12">
        <v>889760.10154399998</v>
      </c>
      <c r="F71" s="13">
        <v>1.6804333180542651E-2</v>
      </c>
      <c r="G71" s="12">
        <v>12429541.748500001</v>
      </c>
      <c r="H71" s="13">
        <v>2.0044362581106107E-2</v>
      </c>
      <c r="I71" s="12">
        <v>1068071.6426246841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2:25">
      <c r="B72" s="9" t="s">
        <v>82</v>
      </c>
      <c r="C72" s="12">
        <v>163358.82199746184</v>
      </c>
      <c r="D72" s="13">
        <v>1.1026434541814919E-2</v>
      </c>
      <c r="E72" s="12">
        <v>733526.52021976002</v>
      </c>
      <c r="F72" s="13">
        <v>1.3853648889343172E-2</v>
      </c>
      <c r="G72" s="12">
        <v>10383650.186225001</v>
      </c>
      <c r="H72" s="13">
        <v>1.6745078254649368E-2</v>
      </c>
      <c r="I72" s="12">
        <v>920231.47686058842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2:25">
      <c r="B73" s="7" t="s">
        <v>83</v>
      </c>
      <c r="C73" s="12">
        <v>140933.48280782986</v>
      </c>
      <c r="D73" s="13">
        <v>9.5127633997916499E-3</v>
      </c>
      <c r="E73" s="12">
        <v>695448.49097361043</v>
      </c>
      <c r="F73" s="13">
        <v>1.3134493367309345E-2</v>
      </c>
      <c r="G73" s="12">
        <v>9484610.308291249</v>
      </c>
      <c r="H73" s="13">
        <v>1.5295251571348496E-2</v>
      </c>
      <c r="I73" s="12">
        <v>838714.37051255372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2:25">
      <c r="B74" s="8" t="s">
        <v>84</v>
      </c>
      <c r="C74" s="12">
        <v>119223.86780069454</v>
      </c>
      <c r="D74" s="13">
        <v>8.047402387284474E-3</v>
      </c>
      <c r="E74" s="12">
        <v>537530.20786915219</v>
      </c>
      <c r="F74" s="13">
        <v>1.0151991185000212E-2</v>
      </c>
      <c r="G74" s="12">
        <v>7790710.8120475626</v>
      </c>
      <c r="H74" s="13">
        <v>1.2563603344433058E-2</v>
      </c>
      <c r="I74" s="12">
        <v>712159.24905488617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2:25">
      <c r="B75" s="8" t="s">
        <v>85</v>
      </c>
      <c r="C75" s="12">
        <v>101687.18196959383</v>
      </c>
      <c r="D75" s="13">
        <v>6.863706789871255E-3</v>
      </c>
      <c r="E75" s="12">
        <v>494243.27421663026</v>
      </c>
      <c r="F75" s="13">
        <v>9.3344583981301889E-3</v>
      </c>
      <c r="G75" s="12">
        <v>7080844.9902404286</v>
      </c>
      <c r="H75" s="13">
        <v>1.1418846103647878E-2</v>
      </c>
      <c r="I75" s="12">
        <v>641336.97289278172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2:25">
      <c r="B76" s="9" t="s">
        <v>86</v>
      </c>
      <c r="C76" s="12">
        <v>88289.49058400272</v>
      </c>
      <c r="D76" s="13">
        <v>5.9593860726408548E-3</v>
      </c>
      <c r="E76" s="12">
        <v>401989.31663113792</v>
      </c>
      <c r="F76" s="13">
        <v>7.592116571608536E-3</v>
      </c>
      <c r="G76" s="12">
        <v>5888557.8917043637</v>
      </c>
      <c r="H76" s="13">
        <v>9.4961175439472797E-3</v>
      </c>
      <c r="I76" s="12">
        <v>563765.50641375314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2:25">
      <c r="B77" s="7" t="s">
        <v>87</v>
      </c>
      <c r="C77" s="12">
        <v>74536.589449322331</v>
      </c>
      <c r="D77" s="13">
        <v>5.0310893191054893E-3</v>
      </c>
      <c r="E77" s="12">
        <v>387453.94013859896</v>
      </c>
      <c r="F77" s="13">
        <v>7.3175961598015869E-3</v>
      </c>
      <c r="G77" s="12">
        <v>5546619.7079487089</v>
      </c>
      <c r="H77" s="13">
        <v>8.944694726098797E-3</v>
      </c>
      <c r="I77" s="12">
        <v>522811.16431727406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2:25">
      <c r="B78" s="8" t="s">
        <v>88</v>
      </c>
      <c r="C78" s="12">
        <v>63841.34397917059</v>
      </c>
      <c r="D78" s="13">
        <v>4.3091789708103543E-3</v>
      </c>
      <c r="E78" s="12">
        <v>308466.74270949315</v>
      </c>
      <c r="F78" s="13">
        <v>5.8258151951430387E-3</v>
      </c>
      <c r="G78" s="12">
        <v>4522700.151756403</v>
      </c>
      <c r="H78" s="13">
        <v>7.2934822153334147E-3</v>
      </c>
      <c r="I78" s="12">
        <v>451902.92803576757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2:25">
      <c r="B79" s="8" t="s">
        <v>89</v>
      </c>
      <c r="C79" s="12">
        <v>54435.284102190853</v>
      </c>
      <c r="D79" s="13">
        <v>3.6742863934659839E-3</v>
      </c>
      <c r="E79" s="12">
        <v>290685.16674049961</v>
      </c>
      <c r="F79" s="13">
        <v>5.4899858782973213E-3</v>
      </c>
      <c r="G79" s="12">
        <v>4221638.7789929425</v>
      </c>
      <c r="H79" s="13">
        <v>6.8079789331577387E-3</v>
      </c>
      <c r="I79" s="12">
        <v>441920.82572844118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2:25">
      <c r="B80" s="9" t="s">
        <v>90</v>
      </c>
      <c r="C80" s="12">
        <v>47445.272907373175</v>
      </c>
      <c r="D80" s="13">
        <v>3.2024728731199071E-3</v>
      </c>
      <c r="E80" s="12">
        <v>231447.01172499469</v>
      </c>
      <c r="F80" s="13">
        <v>4.3711925179817021E-3</v>
      </c>
      <c r="G80" s="12">
        <v>3476028.3621440008</v>
      </c>
      <c r="H80" s="13">
        <v>5.60557856780449E-3</v>
      </c>
      <c r="I80" s="12">
        <v>367720.36993569613</v>
      </c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2:25">
      <c r="B81" s="7" t="s">
        <v>91</v>
      </c>
      <c r="C81" s="12">
        <v>40411.093335804071</v>
      </c>
      <c r="D81" s="13">
        <v>2.727678064655363E-3</v>
      </c>
      <c r="E81" s="12">
        <v>223038.46926274581</v>
      </c>
      <c r="F81" s="13">
        <v>4.2123857240457044E-3</v>
      </c>
      <c r="G81" s="12">
        <v>3353690.5578224007</v>
      </c>
      <c r="H81" s="13">
        <v>5.4082918651394869E-3</v>
      </c>
      <c r="I81" s="12">
        <v>364939.04753167642</v>
      </c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2:25">
      <c r="B82" s="8" t="s">
        <v>92</v>
      </c>
      <c r="C82" s="12">
        <v>34674.819802112477</v>
      </c>
      <c r="D82" s="13">
        <v>2.3404896418949537E-3</v>
      </c>
      <c r="E82" s="12">
        <v>170927.57071756918</v>
      </c>
      <c r="F82" s="13">
        <v>3.2282003239912159E-3</v>
      </c>
      <c r="G82" s="12">
        <v>2675835.2241490409</v>
      </c>
      <c r="H82" s="13">
        <v>4.3151559828512129E-3</v>
      </c>
      <c r="I82" s="12">
        <v>309389.85711123049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2:25">
      <c r="B83" s="8" t="s">
        <v>93</v>
      </c>
      <c r="C83" s="12">
        <v>30479.860930806168</v>
      </c>
      <c r="D83" s="13">
        <v>2.0573372609308973E-3</v>
      </c>
      <c r="E83" s="12">
        <v>167130.96086687964</v>
      </c>
      <c r="F83" s="13">
        <v>3.1564961682566469E-3</v>
      </c>
      <c r="G83" s="12">
        <v>2508599.8405266847</v>
      </c>
      <c r="H83" s="13">
        <v>4.0454656971155049E-3</v>
      </c>
      <c r="I83" s="12">
        <v>303182.88939988607</v>
      </c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2:25">
      <c r="B84" s="9" t="s">
        <v>94</v>
      </c>
      <c r="C84" s="12">
        <v>25712.576095839275</v>
      </c>
      <c r="D84" s="13">
        <v>1.7355538792181782E-3</v>
      </c>
      <c r="E84" s="12">
        <v>138905.92908483493</v>
      </c>
      <c r="F84" s="13">
        <v>2.6234279431543665E-3</v>
      </c>
      <c r="G84" s="12">
        <v>2109043.5644476819</v>
      </c>
      <c r="H84" s="13">
        <v>3.4011257020186963E-3</v>
      </c>
      <c r="I84" s="12">
        <v>266815.94668569666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2:25">
      <c r="B85" s="7" t="s">
        <v>95</v>
      </c>
      <c r="C85" s="12">
        <v>22287.382561942577</v>
      </c>
      <c r="D85" s="13">
        <v>1.504359311133288E-3</v>
      </c>
      <c r="E85" s="12">
        <v>136253.64397701959</v>
      </c>
      <c r="F85" s="13">
        <v>2.5733359210866444E-3</v>
      </c>
      <c r="G85" s="12">
        <v>2054235.5297805297</v>
      </c>
      <c r="H85" s="13">
        <v>3.312740133068915E-3</v>
      </c>
      <c r="I85" s="12">
        <v>258633.19764392689</v>
      </c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2:25">
      <c r="B86" s="8" t="s">
        <v>96</v>
      </c>
      <c r="C86" s="12">
        <v>19135.282090460903</v>
      </c>
      <c r="D86" s="13">
        <v>1.2915980467397639E-3</v>
      </c>
      <c r="E86" s="12">
        <v>106566.54874184547</v>
      </c>
      <c r="F86" s="13">
        <v>2.0126546333679952E-3</v>
      </c>
      <c r="G86" s="12">
        <v>1666085.0503134502</v>
      </c>
      <c r="H86" s="13">
        <v>2.686793569318305E-3</v>
      </c>
      <c r="I86" s="12">
        <v>225225.8642630417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2:25">
      <c r="B87" s="8" t="s">
        <v>97</v>
      </c>
      <c r="C87" s="12">
        <v>16255.746187344073</v>
      </c>
      <c r="D87" s="13">
        <v>1.097234413614294E-3</v>
      </c>
      <c r="E87" s="12">
        <v>101778.88350605793</v>
      </c>
      <c r="F87" s="13">
        <v>1.9222330448527716E-3</v>
      </c>
      <c r="G87" s="12">
        <v>1603721.4427664327</v>
      </c>
      <c r="H87" s="13">
        <v>2.5862235896013074E-3</v>
      </c>
      <c r="I87" s="12">
        <v>217546.93788657882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2:25">
      <c r="B88" s="9" t="s">
        <v>98</v>
      </c>
      <c r="C88" s="12">
        <v>29541.907990179185</v>
      </c>
      <c r="D88" s="13">
        <v>1.9940270792298629E-3</v>
      </c>
      <c r="E88" s="12">
        <v>929187.30796978576</v>
      </c>
      <c r="F88" s="13">
        <v>1.754896975393723E-2</v>
      </c>
      <c r="G88" s="12">
        <v>7340684.2263514679</v>
      </c>
      <c r="H88" s="13">
        <v>1.1837872964556557E-2</v>
      </c>
      <c r="I88" s="12">
        <v>814407.92166312691</v>
      </c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2:25">
      <c r="B89" s="7" t="s">
        <v>99</v>
      </c>
      <c r="C89" s="12">
        <v>63819.822805697164</v>
      </c>
      <c r="D89" s="13">
        <v>4.3077263292715245E-3</v>
      </c>
      <c r="E89" s="12">
        <v>69782.272552201961</v>
      </c>
      <c r="F89" s="13">
        <v>1.3179334025292312E-3</v>
      </c>
      <c r="G89" s="12">
        <v>6341524.5610631574</v>
      </c>
      <c r="H89" s="13">
        <v>1.022658921711893E-2</v>
      </c>
      <c r="I89" s="12">
        <v>1009129.4723307546</v>
      </c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2:25">
      <c r="B90" s="8" t="s">
        <v>100</v>
      </c>
      <c r="C90" s="12">
        <v>13586.937460678571</v>
      </c>
      <c r="D90" s="13">
        <v>9.1709449604278489E-4</v>
      </c>
      <c r="E90" s="12">
        <v>26540.678718474781</v>
      </c>
      <c r="F90" s="13">
        <v>5.0125691998219215E-4</v>
      </c>
      <c r="G90" s="12">
        <v>2900720.3744025622</v>
      </c>
      <c r="H90" s="13">
        <v>4.6778145250562864E-3</v>
      </c>
      <c r="I90" s="12">
        <v>579715.23761514027</v>
      </c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2:25">
      <c r="B91" s="8" t="s">
        <v>101</v>
      </c>
      <c r="C91" s="12">
        <v>2620.8436186714107</v>
      </c>
      <c r="D91" s="13">
        <v>1.7690235673995406E-4</v>
      </c>
      <c r="E91" s="12">
        <v>11496.680394174206</v>
      </c>
      <c r="F91" s="13">
        <v>2.1713049110503639E-4</v>
      </c>
      <c r="G91" s="12">
        <v>1461189.8337603435</v>
      </c>
      <c r="H91" s="13">
        <v>2.356371571884622E-3</v>
      </c>
      <c r="I91" s="12">
        <v>393640.66804758704</v>
      </c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2:25">
      <c r="B92" s="9" t="s">
        <v>102</v>
      </c>
      <c r="C92" s="12">
        <v>559.14477390421689</v>
      </c>
      <c r="D92" s="13">
        <v>3.7741293512440627E-5</v>
      </c>
      <c r="E92" s="12">
        <v>5456.8218836854739</v>
      </c>
      <c r="F92" s="13">
        <v>1.0305952456308521E-4</v>
      </c>
      <c r="G92" s="12">
        <v>787563.83748256601</v>
      </c>
      <c r="H92" s="13">
        <v>1.2700560836181238E-3</v>
      </c>
      <c r="I92" s="12">
        <v>258849.14572975269</v>
      </c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2:25">
      <c r="B93" s="10" t="s">
        <v>103</v>
      </c>
      <c r="C93" s="12">
        <v>144.36397279482722</v>
      </c>
      <c r="D93" s="13">
        <v>9.744315469189932E-6</v>
      </c>
      <c r="E93" s="12">
        <v>9264.0859568480719</v>
      </c>
      <c r="F93" s="13">
        <v>1.7496489982177831E-4</v>
      </c>
      <c r="G93" s="12">
        <v>1675544.0092830225</v>
      </c>
      <c r="H93" s="13">
        <v>2.7020474545428989E-3</v>
      </c>
      <c r="I93" s="12">
        <v>1015798.7983031753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2:25">
      <c r="B94" s="8" t="s">
        <v>104</v>
      </c>
      <c r="C94" s="12">
        <v>14815199</v>
      </c>
      <c r="D94" s="13">
        <v>1</v>
      </c>
      <c r="E94" s="12">
        <v>52948253.999999993</v>
      </c>
      <c r="F94" s="13">
        <v>1</v>
      </c>
      <c r="G94" s="12">
        <v>620101621.99999988</v>
      </c>
      <c r="H94" s="13">
        <v>1</v>
      </c>
      <c r="I94" s="12">
        <v>58761880.999999985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7" spans="1:25">
      <c r="A97" t="s">
        <v>2</v>
      </c>
      <c r="B97" s="7" t="s">
        <v>60</v>
      </c>
      <c r="C97" s="12">
        <v>199537</v>
      </c>
      <c r="D97" s="13">
        <v>1.3468398230762881E-2</v>
      </c>
      <c r="E97" s="12">
        <v>217489</v>
      </c>
      <c r="F97" s="13">
        <v>4.1075764273549049E-3</v>
      </c>
      <c r="G97" s="12">
        <v>2080378</v>
      </c>
      <c r="H97" s="13">
        <v>3.3548984975885136E-3</v>
      </c>
      <c r="I97" s="12">
        <v>772438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>
      <c r="B98" s="8" t="s">
        <v>61</v>
      </c>
      <c r="C98" s="12">
        <v>243795</v>
      </c>
      <c r="D98" s="13">
        <v>1.645573576163236E-2</v>
      </c>
      <c r="E98" s="12">
        <v>411917</v>
      </c>
      <c r="F98" s="13">
        <v>7.7796144137255224E-3</v>
      </c>
      <c r="G98" s="12">
        <v>914429</v>
      </c>
      <c r="H98" s="13">
        <v>1.4746437802415557E-3</v>
      </c>
      <c r="I98" s="12">
        <v>468133</v>
      </c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>
      <c r="B99" s="9" t="s">
        <v>62</v>
      </c>
      <c r="C99" s="12">
        <v>255450</v>
      </c>
      <c r="D99" s="13">
        <v>1.7242427860739502E-2</v>
      </c>
      <c r="E99" s="12">
        <v>595675</v>
      </c>
      <c r="F99" s="13">
        <v>1.1250134895855112E-2</v>
      </c>
      <c r="G99" s="12">
        <v>1766164</v>
      </c>
      <c r="H99" s="13">
        <v>2.8481847770428833E-3</v>
      </c>
      <c r="I99" s="12">
        <v>309497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>
      <c r="B100" s="7" t="s">
        <v>63</v>
      </c>
      <c r="C100" s="12">
        <v>330739</v>
      </c>
      <c r="D100" s="13">
        <v>2.2324303574997543E-2</v>
      </c>
      <c r="E100" s="12">
        <v>865607</v>
      </c>
      <c r="F100" s="13">
        <v>1.6348168912236467E-2</v>
      </c>
      <c r="G100" s="12">
        <v>4656832</v>
      </c>
      <c r="H100" s="13">
        <v>7.5097884520611705E-3</v>
      </c>
      <c r="I100" s="12">
        <v>419395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>
      <c r="B101" s="8" t="s">
        <v>64</v>
      </c>
      <c r="C101" s="12">
        <v>482146</v>
      </c>
      <c r="D101" s="13">
        <v>3.2544011052433382E-2</v>
      </c>
      <c r="E101" s="12">
        <v>1244907</v>
      </c>
      <c r="F101" s="13">
        <v>2.3511766790270366E-2</v>
      </c>
      <c r="G101" s="12">
        <v>10799262</v>
      </c>
      <c r="H101" s="13">
        <v>1.7415310034457548E-2</v>
      </c>
      <c r="I101" s="12">
        <v>801770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>
      <c r="B102" s="8" t="s">
        <v>65</v>
      </c>
      <c r="C102" s="12">
        <v>788600</v>
      </c>
      <c r="D102" s="13">
        <v>5.3229119635855041E-2</v>
      </c>
      <c r="E102" s="12">
        <v>2039654</v>
      </c>
      <c r="F102" s="13">
        <v>3.8521647947069235E-2</v>
      </c>
      <c r="G102" s="12">
        <v>19977073</v>
      </c>
      <c r="H102" s="13">
        <v>3.2215805105570268E-2</v>
      </c>
      <c r="I102" s="12">
        <v>1591982</v>
      </c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>
      <c r="B103" s="9" t="s">
        <v>66</v>
      </c>
      <c r="C103" s="12">
        <v>1052747</v>
      </c>
      <c r="D103" s="13">
        <v>7.1058579773380023E-2</v>
      </c>
      <c r="E103" s="12">
        <v>2805538</v>
      </c>
      <c r="F103" s="13">
        <v>5.2986411978759494E-2</v>
      </c>
      <c r="G103" s="12">
        <v>28929898</v>
      </c>
      <c r="H103" s="13">
        <v>4.6653479000253295E-2</v>
      </c>
      <c r="I103" s="12">
        <v>2504887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>
      <c r="B104" s="7" t="s">
        <v>67</v>
      </c>
      <c r="C104" s="12">
        <v>1564354.4470727379</v>
      </c>
      <c r="D104" s="13">
        <v>0.10559118693395464</v>
      </c>
      <c r="E104" s="12">
        <v>3554335.3329390893</v>
      </c>
      <c r="F104" s="13">
        <v>6.7128470996212455E-2</v>
      </c>
      <c r="G104" s="12">
        <v>38166705.933175638</v>
      </c>
      <c r="H104" s="13">
        <v>6.1549114821015008E-2</v>
      </c>
      <c r="I104" s="12">
        <v>3466284.7752808989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>
      <c r="B105" s="8" t="s">
        <v>68</v>
      </c>
      <c r="C105" s="12">
        <v>1386556.3973979892</v>
      </c>
      <c r="D105" s="13">
        <v>9.3590129798323277E-2</v>
      </c>
      <c r="E105" s="12">
        <v>3957439.7403903017</v>
      </c>
      <c r="F105" s="13">
        <v>7.4741647578979706E-2</v>
      </c>
      <c r="G105" s="12">
        <v>42035284.496156119</v>
      </c>
      <c r="H105" s="13">
        <v>6.7787735114416658E-2</v>
      </c>
      <c r="I105" s="12">
        <v>3888713.0224719099</v>
      </c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>
      <c r="B106" s="8" t="s">
        <v>69</v>
      </c>
      <c r="C106" s="12">
        <v>1249178.5576581904</v>
      </c>
      <c r="D106" s="13">
        <v>8.4317366081831935E-2</v>
      </c>
      <c r="E106" s="12">
        <v>4205035.866351271</v>
      </c>
      <c r="F106" s="13">
        <v>7.9417838147246025E-2</v>
      </c>
      <c r="G106" s="12">
        <v>44626239.346540511</v>
      </c>
      <c r="H106" s="13">
        <v>7.1966009704358624E-2</v>
      </c>
      <c r="I106" s="12">
        <v>4074600.8202247191</v>
      </c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>
      <c r="B107" s="9" t="s">
        <v>70</v>
      </c>
      <c r="C107" s="12">
        <v>1133449.5978710821</v>
      </c>
      <c r="D107" s="13">
        <v>7.650586386798329E-2</v>
      </c>
      <c r="E107" s="12">
        <v>3958689.0603193375</v>
      </c>
      <c r="F107" s="13">
        <v>7.4765242689954201E-2</v>
      </c>
      <c r="G107" s="12">
        <v>43343230.224127732</v>
      </c>
      <c r="H107" s="13">
        <v>6.9896979279515159E-2</v>
      </c>
      <c r="I107" s="12">
        <v>3983242.3820224721</v>
      </c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>
      <c r="B108" s="7" t="s">
        <v>71</v>
      </c>
      <c r="C108" s="12">
        <v>839610.71823204425</v>
      </c>
      <c r="D108" s="13">
        <v>5.6672253827440608E-2</v>
      </c>
      <c r="E108" s="12">
        <v>3782894.7618170655</v>
      </c>
      <c r="F108" s="13">
        <v>7.1445127573367503E-2</v>
      </c>
      <c r="G108" s="12">
        <v>43218951.13382443</v>
      </c>
      <c r="H108" s="13">
        <v>6.9696561983552494E-2</v>
      </c>
      <c r="I108" s="12">
        <v>3840092.0736648249</v>
      </c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>
      <c r="B109" s="8" t="s">
        <v>72</v>
      </c>
      <c r="C109" s="12">
        <v>773336.66298342543</v>
      </c>
      <c r="D109" s="13">
        <v>5.2198871104156309E-2</v>
      </c>
      <c r="E109" s="12">
        <v>3269253.3186003682</v>
      </c>
      <c r="F109" s="13">
        <v>6.1744308293912177E-2</v>
      </c>
      <c r="G109" s="12">
        <v>39082112.815837935</v>
      </c>
      <c r="H109" s="13">
        <v>6.3025335572881216E-2</v>
      </c>
      <c r="I109" s="12">
        <v>3516430.3756906078</v>
      </c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>
      <c r="B110" s="8" t="s">
        <v>73</v>
      </c>
      <c r="C110" s="12">
        <v>718212.04419889499</v>
      </c>
      <c r="D110" s="13">
        <v>4.8478055826242698E-2</v>
      </c>
      <c r="E110" s="12">
        <v>2995587.5101289134</v>
      </c>
      <c r="F110" s="13">
        <v>5.657575621150631E-2</v>
      </c>
      <c r="G110" s="12">
        <v>36479291.543278083</v>
      </c>
      <c r="H110" s="13">
        <v>5.8827924728889182E-2</v>
      </c>
      <c r="I110" s="12">
        <v>3178096.4917127071</v>
      </c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>
      <c r="B111" s="9" t="s">
        <v>74</v>
      </c>
      <c r="C111" s="12">
        <v>668004.57458563545</v>
      </c>
      <c r="D111" s="13">
        <v>4.508913951042004E-2</v>
      </c>
      <c r="E111" s="12">
        <v>2533905.4094536523</v>
      </c>
      <c r="F111" s="13">
        <v>4.785625999024732E-2</v>
      </c>
      <c r="G111" s="12">
        <v>31914252.507059544</v>
      </c>
      <c r="H111" s="13">
        <v>5.1466165181324991E-2</v>
      </c>
      <c r="I111" s="12">
        <v>2815364.0589318601</v>
      </c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>
      <c r="B112" s="7" t="s">
        <v>75</v>
      </c>
      <c r="C112" s="12">
        <v>356480.22444964875</v>
      </c>
      <c r="D112" s="13">
        <v>2.4061791167951829E-2</v>
      </c>
      <c r="E112" s="12">
        <v>2304621.1887587821</v>
      </c>
      <c r="F112" s="13">
        <v>4.3525914730989664E-2</v>
      </c>
      <c r="G112" s="12">
        <v>28838744.97770492</v>
      </c>
      <c r="H112" s="13">
        <v>4.6506482090293462E-2</v>
      </c>
      <c r="I112" s="12">
        <v>2426254.276065574</v>
      </c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2:25">
      <c r="B113" s="8" t="s">
        <v>76</v>
      </c>
      <c r="C113" s="12">
        <v>332929.27007025765</v>
      </c>
      <c r="D113" s="13">
        <v>2.2472142970894799E-2</v>
      </c>
      <c r="E113" s="12">
        <v>1851865.6482435598</v>
      </c>
      <c r="F113" s="13">
        <v>3.4975008774483105E-2</v>
      </c>
      <c r="G113" s="12">
        <v>24439608.979016393</v>
      </c>
      <c r="H113" s="13">
        <v>3.9412264235323027E-2</v>
      </c>
      <c r="I113" s="12">
        <v>2097692.9068852458</v>
      </c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2:25">
      <c r="B114" s="8" t="s">
        <v>77</v>
      </c>
      <c r="C114" s="12">
        <v>315010.4217330211</v>
      </c>
      <c r="D114" s="13">
        <v>2.1262652073254035E-2</v>
      </c>
      <c r="E114" s="12">
        <v>1663461.056674473</v>
      </c>
      <c r="F114" s="13">
        <v>3.1416731072463185E-2</v>
      </c>
      <c r="G114" s="12">
        <v>21954030.535737704</v>
      </c>
      <c r="H114" s="13">
        <v>3.5403923739031451E-2</v>
      </c>
      <c r="I114" s="12">
        <v>1840023.6898360655</v>
      </c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2:25">
      <c r="B115" s="9" t="s">
        <v>78</v>
      </c>
      <c r="C115" s="12">
        <v>299534.08374707261</v>
      </c>
      <c r="D115" s="13">
        <v>2.0218026348959108E-2</v>
      </c>
      <c r="E115" s="12">
        <v>1357602.1063231849</v>
      </c>
      <c r="F115" s="13">
        <v>2.5640167593121863E-2</v>
      </c>
      <c r="G115" s="12">
        <v>18681024.507540986</v>
      </c>
      <c r="H115" s="13">
        <v>3.0125746885308082E-2</v>
      </c>
      <c r="I115" s="12">
        <v>1590669.1272131149</v>
      </c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2:25">
      <c r="B116" s="7" t="s">
        <v>79</v>
      </c>
      <c r="C116" s="12">
        <v>261067.245</v>
      </c>
      <c r="D116" s="13">
        <v>1.7621582065823076E-2</v>
      </c>
      <c r="E116" s="12">
        <v>1273682.8400000001</v>
      </c>
      <c r="F116" s="13">
        <v>2.4055237779889781E-2</v>
      </c>
      <c r="G116" s="12">
        <v>16927520.600000001</v>
      </c>
      <c r="H116" s="13">
        <v>2.72979782658914E-2</v>
      </c>
      <c r="I116" s="12">
        <v>1428741.716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2:25">
      <c r="B117" s="8" t="s">
        <v>80</v>
      </c>
      <c r="C117" s="12">
        <v>221528.24947499999</v>
      </c>
      <c r="D117" s="13">
        <v>1.4952769076878413E-2</v>
      </c>
      <c r="E117" s="12">
        <v>992212.53359999997</v>
      </c>
      <c r="F117" s="13">
        <v>1.8739287108504091E-2</v>
      </c>
      <c r="G117" s="12">
        <v>13967247.41</v>
      </c>
      <c r="H117" s="13">
        <v>2.2524126553566736E-2</v>
      </c>
      <c r="I117" s="12">
        <v>1201663.7934119999</v>
      </c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2:25">
      <c r="B118" s="8" t="s">
        <v>81</v>
      </c>
      <c r="C118" s="12">
        <v>189951.38830112497</v>
      </c>
      <c r="D118" s="13">
        <v>1.2821386219727792E-2</v>
      </c>
      <c r="E118" s="12">
        <v>889760.10154399998</v>
      </c>
      <c r="F118" s="13">
        <v>1.6804333180542651E-2</v>
      </c>
      <c r="G118" s="12">
        <v>12429541.748500001</v>
      </c>
      <c r="H118" s="13">
        <v>2.0044362581106107E-2</v>
      </c>
      <c r="I118" s="12">
        <v>1068071.6426246841</v>
      </c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2:25">
      <c r="B119" s="9" t="s">
        <v>82</v>
      </c>
      <c r="C119" s="12">
        <v>163358.82199746184</v>
      </c>
      <c r="D119" s="13">
        <v>1.1026434541814919E-2</v>
      </c>
      <c r="E119" s="12">
        <v>733526.52021976002</v>
      </c>
      <c r="F119" s="13">
        <v>1.3853648889343172E-2</v>
      </c>
      <c r="G119" s="12">
        <v>10383650.186225001</v>
      </c>
      <c r="H119" s="13">
        <v>1.6745078254649368E-2</v>
      </c>
      <c r="I119" s="12">
        <v>920231.47686058842</v>
      </c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2:25">
      <c r="B120" s="7" t="s">
        <v>83</v>
      </c>
      <c r="C120" s="12">
        <v>140933.48280782986</v>
      </c>
      <c r="D120" s="13">
        <v>9.5127633997916499E-3</v>
      </c>
      <c r="E120" s="12">
        <v>695448.49097361043</v>
      </c>
      <c r="F120" s="13">
        <v>1.3134493367309345E-2</v>
      </c>
      <c r="G120" s="12">
        <v>9484610.308291249</v>
      </c>
      <c r="H120" s="13">
        <v>1.5295251571348496E-2</v>
      </c>
      <c r="I120" s="12">
        <v>838714.37051255372</v>
      </c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2:25">
      <c r="B121" s="8" t="s">
        <v>84</v>
      </c>
      <c r="C121" s="12">
        <v>119223.86780069454</v>
      </c>
      <c r="D121" s="13">
        <v>8.047402387284474E-3</v>
      </c>
      <c r="E121" s="12">
        <v>537530.20786915219</v>
      </c>
      <c r="F121" s="13">
        <v>1.0151991185000212E-2</v>
      </c>
      <c r="G121" s="12">
        <v>7790710.8120475626</v>
      </c>
      <c r="H121" s="13">
        <v>1.2563603344433058E-2</v>
      </c>
      <c r="I121" s="12">
        <v>712159.24905488617</v>
      </c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2:25">
      <c r="B122" s="8" t="s">
        <v>85</v>
      </c>
      <c r="C122" s="12">
        <v>101687.18196959383</v>
      </c>
      <c r="D122" s="13">
        <v>6.863706789871255E-3</v>
      </c>
      <c r="E122" s="12">
        <v>494243.27421663026</v>
      </c>
      <c r="F122" s="13">
        <v>9.3344583981301889E-3</v>
      </c>
      <c r="G122" s="12">
        <v>7080844.9902404286</v>
      </c>
      <c r="H122" s="13">
        <v>1.1418846103647878E-2</v>
      </c>
      <c r="I122" s="12">
        <v>641336.97289278172</v>
      </c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2:25">
      <c r="B123" s="9" t="s">
        <v>86</v>
      </c>
      <c r="C123" s="12">
        <v>88289.49058400272</v>
      </c>
      <c r="D123" s="13">
        <v>5.9593860726408548E-3</v>
      </c>
      <c r="E123" s="12">
        <v>401989.31663113792</v>
      </c>
      <c r="F123" s="13">
        <v>7.592116571608536E-3</v>
      </c>
      <c r="G123" s="12">
        <v>5888557.8917043637</v>
      </c>
      <c r="H123" s="13">
        <v>9.4961175439472797E-3</v>
      </c>
      <c r="I123" s="12">
        <v>563765.50641375314</v>
      </c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2:25">
      <c r="B124" s="7" t="s">
        <v>87</v>
      </c>
      <c r="C124" s="12">
        <v>74536.589449322331</v>
      </c>
      <c r="D124" s="13">
        <v>5.0310893191054893E-3</v>
      </c>
      <c r="E124" s="12">
        <v>387453.94013859896</v>
      </c>
      <c r="F124" s="13">
        <v>7.3175961598015869E-3</v>
      </c>
      <c r="G124" s="12">
        <v>5546619.7079487089</v>
      </c>
      <c r="H124" s="13">
        <v>8.944694726098797E-3</v>
      </c>
      <c r="I124" s="12">
        <v>522811.16431727406</v>
      </c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2:25">
      <c r="B125" s="8" t="s">
        <v>88</v>
      </c>
      <c r="C125" s="12">
        <v>63841.34397917059</v>
      </c>
      <c r="D125" s="13">
        <v>4.3091789708103543E-3</v>
      </c>
      <c r="E125" s="12">
        <v>308466.74270949315</v>
      </c>
      <c r="F125" s="13">
        <v>5.8258151951430387E-3</v>
      </c>
      <c r="G125" s="12">
        <v>4522700.151756403</v>
      </c>
      <c r="H125" s="13">
        <v>7.2934822153334147E-3</v>
      </c>
      <c r="I125" s="12">
        <v>451902.92803576757</v>
      </c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2:25">
      <c r="B126" s="8" t="s">
        <v>89</v>
      </c>
      <c r="C126" s="12">
        <v>54435.284102190853</v>
      </c>
      <c r="D126" s="13">
        <v>3.6742863934659839E-3</v>
      </c>
      <c r="E126" s="12">
        <v>290685.16674049961</v>
      </c>
      <c r="F126" s="13">
        <v>5.4899858782973213E-3</v>
      </c>
      <c r="G126" s="12">
        <v>4221638.7789929425</v>
      </c>
      <c r="H126" s="13">
        <v>6.8079789331577387E-3</v>
      </c>
      <c r="I126" s="12">
        <v>441920.82572844118</v>
      </c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2:25">
      <c r="B127" s="9" t="s">
        <v>90</v>
      </c>
      <c r="C127" s="12">
        <v>47445.272907373175</v>
      </c>
      <c r="D127" s="13">
        <v>3.2024728731199071E-3</v>
      </c>
      <c r="E127" s="12">
        <v>231447.01172499469</v>
      </c>
      <c r="F127" s="13">
        <v>4.3711925179817021E-3</v>
      </c>
      <c r="G127" s="12">
        <v>3476028.3621440008</v>
      </c>
      <c r="H127" s="13">
        <v>5.60557856780449E-3</v>
      </c>
      <c r="I127" s="12">
        <v>367720.36993569613</v>
      </c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2:25">
      <c r="B128" s="7" t="s">
        <v>91</v>
      </c>
      <c r="C128" s="12">
        <v>40411.093335804071</v>
      </c>
      <c r="D128" s="13">
        <v>2.727678064655363E-3</v>
      </c>
      <c r="E128" s="12">
        <v>223038.46926274581</v>
      </c>
      <c r="F128" s="13">
        <v>4.2123857240457044E-3</v>
      </c>
      <c r="G128" s="12">
        <v>3353690.5578224007</v>
      </c>
      <c r="H128" s="13">
        <v>5.4082918651394869E-3</v>
      </c>
      <c r="I128" s="12">
        <v>364939.04753167642</v>
      </c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2:25">
      <c r="B129" s="8" t="s">
        <v>92</v>
      </c>
      <c r="C129" s="12">
        <v>34674.819802112477</v>
      </c>
      <c r="D129" s="13">
        <v>2.3404896418949537E-3</v>
      </c>
      <c r="E129" s="12">
        <v>170927.57071756918</v>
      </c>
      <c r="F129" s="13">
        <v>3.2282003239912159E-3</v>
      </c>
      <c r="G129" s="12">
        <v>2675835.2241490409</v>
      </c>
      <c r="H129" s="13">
        <v>4.3151559828512129E-3</v>
      </c>
      <c r="I129" s="12">
        <v>309389.85711123049</v>
      </c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2:25">
      <c r="B130" s="8" t="s">
        <v>93</v>
      </c>
      <c r="C130" s="12">
        <v>30479.860930806168</v>
      </c>
      <c r="D130" s="13">
        <v>2.0573372609308973E-3</v>
      </c>
      <c r="E130" s="12">
        <v>167130.96086687964</v>
      </c>
      <c r="F130" s="13">
        <v>3.1564961682566469E-3</v>
      </c>
      <c r="G130" s="12">
        <v>2508599.8405266847</v>
      </c>
      <c r="H130" s="13">
        <v>4.0454656971155049E-3</v>
      </c>
      <c r="I130" s="12">
        <v>303182.88939988607</v>
      </c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2:25">
      <c r="B131" s="9" t="s">
        <v>94</v>
      </c>
      <c r="C131" s="12">
        <v>25712.576095839275</v>
      </c>
      <c r="D131" s="13">
        <v>1.7355538792181782E-3</v>
      </c>
      <c r="E131" s="12">
        <v>138905.92908483493</v>
      </c>
      <c r="F131" s="13">
        <v>2.6234279431543665E-3</v>
      </c>
      <c r="G131" s="12">
        <v>2109043.5644476819</v>
      </c>
      <c r="H131" s="13">
        <v>3.4011257020186963E-3</v>
      </c>
      <c r="I131" s="12">
        <v>266815.94668569666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2:25">
      <c r="B132" s="7" t="s">
        <v>95</v>
      </c>
      <c r="C132" s="12">
        <v>22287.382561942577</v>
      </c>
      <c r="D132" s="13">
        <v>1.504359311133288E-3</v>
      </c>
      <c r="E132" s="12">
        <v>136253.64397701959</v>
      </c>
      <c r="F132" s="13">
        <v>2.5733359210866444E-3</v>
      </c>
      <c r="G132" s="12">
        <v>2054235.5297805297</v>
      </c>
      <c r="H132" s="13">
        <v>3.312740133068915E-3</v>
      </c>
      <c r="I132" s="12">
        <v>258633.19764392689</v>
      </c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2:25">
      <c r="B133" s="8" t="s">
        <v>96</v>
      </c>
      <c r="C133" s="12">
        <v>19135.282090460903</v>
      </c>
      <c r="D133" s="13">
        <v>1.2915980467397639E-3</v>
      </c>
      <c r="E133" s="12">
        <v>106566.54874184547</v>
      </c>
      <c r="F133" s="13">
        <v>2.0126546333679952E-3</v>
      </c>
      <c r="G133" s="12">
        <v>1666085.0503134502</v>
      </c>
      <c r="H133" s="13">
        <v>2.686793569318305E-3</v>
      </c>
      <c r="I133" s="12">
        <v>225225.8642630417</v>
      </c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2:25">
      <c r="B134" s="8" t="s">
        <v>97</v>
      </c>
      <c r="C134" s="12">
        <v>16255.746187344073</v>
      </c>
      <c r="D134" s="13">
        <v>1.097234413614294E-3</v>
      </c>
      <c r="E134" s="12">
        <v>101778.88350605793</v>
      </c>
      <c r="F134" s="13">
        <v>1.9222330448527716E-3</v>
      </c>
      <c r="G134" s="12">
        <v>1603721.4427664327</v>
      </c>
      <c r="H134" s="13">
        <v>2.5862235896013074E-3</v>
      </c>
      <c r="I134" s="12">
        <v>217546.93788657882</v>
      </c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2:25">
      <c r="B135" s="9" t="s">
        <v>98</v>
      </c>
      <c r="C135" s="12">
        <v>29541.907990179185</v>
      </c>
      <c r="D135" s="13">
        <v>1.9940270792298629E-3</v>
      </c>
      <c r="E135" s="12">
        <v>929187.30796978576</v>
      </c>
      <c r="F135" s="13">
        <v>1.754896975393723E-2</v>
      </c>
      <c r="G135" s="12">
        <v>7340684.2263514679</v>
      </c>
      <c r="H135" s="13">
        <v>1.1837872964556557E-2</v>
      </c>
      <c r="I135" s="12">
        <v>814407.92166312691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2:25">
      <c r="B136" s="7" t="s">
        <v>99</v>
      </c>
      <c r="C136" s="12">
        <v>63819.822805697164</v>
      </c>
      <c r="D136" s="13">
        <v>4.3077263292715245E-3</v>
      </c>
      <c r="E136" s="12">
        <v>69782.272552201961</v>
      </c>
      <c r="F136" s="13">
        <v>1.3179334025292312E-3</v>
      </c>
      <c r="G136" s="12">
        <v>6341524.5610631574</v>
      </c>
      <c r="H136" s="13">
        <v>1.022658921711893E-2</v>
      </c>
      <c r="I136" s="12">
        <v>1009129.4723307546</v>
      </c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2:25">
      <c r="B137" s="8" t="s">
        <v>100</v>
      </c>
      <c r="C137" s="12">
        <v>13586.937460678571</v>
      </c>
      <c r="D137" s="13">
        <v>9.1709449604278489E-4</v>
      </c>
      <c r="E137" s="12">
        <v>26540.678718474781</v>
      </c>
      <c r="F137" s="13">
        <v>5.0125691998219215E-4</v>
      </c>
      <c r="G137" s="12">
        <v>2900720.3744025622</v>
      </c>
      <c r="H137" s="13">
        <v>4.6778145250562864E-3</v>
      </c>
      <c r="I137" s="12">
        <v>579715.23761514027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2:25">
      <c r="B138" s="8" t="s">
        <v>101</v>
      </c>
      <c r="C138" s="12">
        <v>2620.8436186714107</v>
      </c>
      <c r="D138" s="13">
        <v>1.7690235673995406E-4</v>
      </c>
      <c r="E138" s="12">
        <v>11496.680394174206</v>
      </c>
      <c r="F138" s="13">
        <v>2.1713049110503639E-4</v>
      </c>
      <c r="G138" s="12">
        <v>1461189.8337603435</v>
      </c>
      <c r="H138" s="13">
        <v>2.356371571884622E-3</v>
      </c>
      <c r="I138" s="12">
        <v>393640.66804758704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2:25">
      <c r="B139" s="9" t="s">
        <v>102</v>
      </c>
      <c r="C139" s="12">
        <v>559.14477390421689</v>
      </c>
      <c r="D139" s="13">
        <v>3.7741293512440627E-5</v>
      </c>
      <c r="E139" s="12">
        <v>5456.8218836854739</v>
      </c>
      <c r="F139" s="13">
        <v>1.0305952456308521E-4</v>
      </c>
      <c r="G139" s="12">
        <v>787563.83748256601</v>
      </c>
      <c r="H139" s="13">
        <v>1.2700560836181238E-3</v>
      </c>
      <c r="I139" s="12">
        <v>258849.14572975269</v>
      </c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2:25">
      <c r="B140" s="10" t="s">
        <v>103</v>
      </c>
      <c r="C140" s="12">
        <v>144.36397279482722</v>
      </c>
      <c r="D140" s="13">
        <v>9.744315469189932E-6</v>
      </c>
      <c r="E140" s="12">
        <v>9264.0859568480719</v>
      </c>
      <c r="F140" s="13">
        <v>1.7496489982177831E-4</v>
      </c>
      <c r="G140" s="12">
        <v>1675544.0092830225</v>
      </c>
      <c r="H140" s="13">
        <v>2.7020474545428989E-3</v>
      </c>
      <c r="I140" s="12">
        <v>1015798.7983031753</v>
      </c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2:25">
      <c r="B141" s="8" t="s">
        <v>104</v>
      </c>
      <c r="C141" s="12">
        <v>14815199</v>
      </c>
      <c r="D141" s="13">
        <v>1</v>
      </c>
      <c r="E141" s="12">
        <v>52948253.999999993</v>
      </c>
      <c r="F141" s="13">
        <v>1</v>
      </c>
      <c r="G141" s="12">
        <v>620101621.99999988</v>
      </c>
      <c r="H141" s="13">
        <v>1</v>
      </c>
      <c r="I141" s="12">
        <v>58761880.999999985</v>
      </c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6" spans="1:1">
      <c r="A146" t="s">
        <v>3</v>
      </c>
    </row>
    <row r="147" spans="1:1">
      <c r="A147" t="s">
        <v>4</v>
      </c>
    </row>
    <row r="148" spans="1:1">
      <c r="A148" t="s">
        <v>5</v>
      </c>
    </row>
    <row r="149" spans="1:1">
      <c r="A149" t="s">
        <v>6</v>
      </c>
    </row>
    <row r="150" spans="1:1">
      <c r="A150" t="s">
        <v>7</v>
      </c>
    </row>
    <row r="151" spans="1:1">
      <c r="A151" t="s">
        <v>8</v>
      </c>
    </row>
    <row r="152" spans="1:1">
      <c r="A152" t="s">
        <v>9</v>
      </c>
    </row>
    <row r="153" spans="1:1">
      <c r="A153" t="s">
        <v>10</v>
      </c>
    </row>
    <row r="154" spans="1:1">
      <c r="A154" t="s">
        <v>11</v>
      </c>
    </row>
    <row r="155" spans="1:1">
      <c r="A155" t="s">
        <v>12</v>
      </c>
    </row>
    <row r="156" spans="1:1">
      <c r="A156" t="s">
        <v>13</v>
      </c>
    </row>
    <row r="157" spans="1:1">
      <c r="A157" t="s">
        <v>14</v>
      </c>
    </row>
    <row r="158" spans="1:1">
      <c r="A158" t="s">
        <v>15</v>
      </c>
    </row>
    <row r="159" spans="1:1">
      <c r="A159" t="s">
        <v>16</v>
      </c>
    </row>
    <row r="160" spans="1:1">
      <c r="A160" t="s">
        <v>17</v>
      </c>
    </row>
    <row r="161" spans="1:1">
      <c r="A161" t="s">
        <v>18</v>
      </c>
    </row>
    <row r="162" spans="1:1">
      <c r="A162" t="s">
        <v>19</v>
      </c>
    </row>
    <row r="163" spans="1:1">
      <c r="A163" t="s">
        <v>20</v>
      </c>
    </row>
    <row r="164" spans="1:1">
      <c r="A164" t="s">
        <v>21</v>
      </c>
    </row>
    <row r="165" spans="1:1">
      <c r="A165" t="s">
        <v>22</v>
      </c>
    </row>
    <row r="166" spans="1:1">
      <c r="A166" t="s">
        <v>23</v>
      </c>
    </row>
    <row r="167" spans="1:1">
      <c r="A167" t="s">
        <v>24</v>
      </c>
    </row>
    <row r="168" spans="1:1">
      <c r="A168" t="s">
        <v>25</v>
      </c>
    </row>
    <row r="169" spans="1:1">
      <c r="A169" t="s">
        <v>26</v>
      </c>
    </row>
    <row r="170" spans="1:1">
      <c r="A170" t="s">
        <v>27</v>
      </c>
    </row>
    <row r="171" spans="1:1">
      <c r="A171" t="s">
        <v>28</v>
      </c>
    </row>
    <row r="172" spans="1:1">
      <c r="A172" t="s">
        <v>29</v>
      </c>
    </row>
    <row r="173" spans="1:1">
      <c r="A173" t="s">
        <v>30</v>
      </c>
    </row>
    <row r="174" spans="1:1">
      <c r="A174" t="s">
        <v>31</v>
      </c>
    </row>
    <row r="175" spans="1:1">
      <c r="A175" t="s">
        <v>32</v>
      </c>
    </row>
    <row r="176" spans="1:1">
      <c r="A176" t="s">
        <v>33</v>
      </c>
    </row>
    <row r="177" spans="1:1">
      <c r="A177" t="s">
        <v>34</v>
      </c>
    </row>
    <row r="178" spans="1:1">
      <c r="A178" t="s">
        <v>35</v>
      </c>
    </row>
    <row r="179" spans="1:1">
      <c r="A179" t="s">
        <v>36</v>
      </c>
    </row>
    <row r="180" spans="1:1">
      <c r="A180" t="s">
        <v>37</v>
      </c>
    </row>
    <row r="181" spans="1:1">
      <c r="A181" t="s">
        <v>38</v>
      </c>
    </row>
    <row r="182" spans="1:1">
      <c r="A182" t="s">
        <v>39</v>
      </c>
    </row>
    <row r="183" spans="1:1">
      <c r="A183" t="s">
        <v>40</v>
      </c>
    </row>
    <row r="184" spans="1:1">
      <c r="A184" t="s">
        <v>41</v>
      </c>
    </row>
    <row r="185" spans="1:1">
      <c r="A185" t="s">
        <v>42</v>
      </c>
    </row>
    <row r="186" spans="1:1">
      <c r="A186" t="s">
        <v>43</v>
      </c>
    </row>
    <row r="187" spans="1:1">
      <c r="A187" t="s">
        <v>44</v>
      </c>
    </row>
    <row r="188" spans="1:1">
      <c r="A188" t="s">
        <v>45</v>
      </c>
    </row>
    <row r="189" spans="1:1">
      <c r="A189" t="s">
        <v>46</v>
      </c>
    </row>
    <row r="190" spans="1:1">
      <c r="A190" t="s">
        <v>47</v>
      </c>
    </row>
    <row r="191" spans="1:1">
      <c r="A191" t="s">
        <v>48</v>
      </c>
    </row>
    <row r="192" spans="1:1">
      <c r="A192" t="s">
        <v>49</v>
      </c>
    </row>
    <row r="193" spans="1:1">
      <c r="A193" t="s">
        <v>50</v>
      </c>
    </row>
    <row r="194" spans="1:1">
      <c r="A194" t="s">
        <v>51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DC523-EB4B-4B31-9572-D9A4875BDD4C}">
  <sheetPr>
    <pageSetUpPr fitToPage="1"/>
  </sheetPr>
  <dimension ref="A1:AF94"/>
  <sheetViews>
    <sheetView topLeftCell="J1" workbookViewId="0">
      <selection activeCell="X1" sqref="X1:Y1"/>
    </sheetView>
  </sheetViews>
  <sheetFormatPr defaultRowHeight="14.5"/>
  <cols>
    <col min="1" max="1" width="15.453125" customWidth="1"/>
    <col min="4" max="5" width="11" customWidth="1"/>
    <col min="6" max="7" width="14.26953125" customWidth="1"/>
    <col min="9" max="9" width="12.26953125" customWidth="1"/>
    <col min="10" max="10" width="13.54296875" customWidth="1"/>
    <col min="11" max="11" width="13.453125" customWidth="1"/>
    <col min="12" max="12" width="11.1796875" customWidth="1"/>
    <col min="13" max="13" width="13.1796875" customWidth="1"/>
    <col min="14" max="14" width="13.81640625" customWidth="1"/>
    <col min="15" max="15" width="13.453125" customWidth="1"/>
    <col min="16" max="17" width="13" customWidth="1"/>
    <col min="18" max="19" width="12.81640625" customWidth="1"/>
    <col min="20" max="20" width="13.453125" customWidth="1"/>
    <col min="21" max="21" width="13" customWidth="1"/>
    <col min="22" max="23" width="12.54296875" customWidth="1"/>
    <col min="24" max="24" width="11.1796875" customWidth="1"/>
    <col min="25" max="25" width="12.26953125" customWidth="1"/>
  </cols>
  <sheetData>
    <row r="1" spans="1:32" ht="58">
      <c r="A1" s="34" t="s">
        <v>182</v>
      </c>
      <c r="D1" s="2" t="s">
        <v>222</v>
      </c>
      <c r="E1" s="2" t="s">
        <v>222</v>
      </c>
      <c r="F1" s="2" t="s">
        <v>222</v>
      </c>
      <c r="G1" s="2" t="s">
        <v>222</v>
      </c>
      <c r="H1" s="2" t="s">
        <v>222</v>
      </c>
      <c r="I1" s="2" t="s">
        <v>222</v>
      </c>
      <c r="J1" s="2" t="s">
        <v>222</v>
      </c>
      <c r="K1" s="2" t="s">
        <v>222</v>
      </c>
      <c r="L1" s="2" t="s">
        <v>222</v>
      </c>
      <c r="M1" s="2" t="s">
        <v>222</v>
      </c>
      <c r="N1" s="2" t="s">
        <v>222</v>
      </c>
      <c r="O1" s="2" t="s">
        <v>222</v>
      </c>
      <c r="P1" s="2" t="s">
        <v>223</v>
      </c>
      <c r="Q1" s="2" t="s">
        <v>223</v>
      </c>
      <c r="R1" s="2" t="s">
        <v>224</v>
      </c>
      <c r="S1" s="2" t="s">
        <v>224</v>
      </c>
      <c r="T1" s="2" t="s">
        <v>229</v>
      </c>
      <c r="U1" s="2" t="s">
        <v>229</v>
      </c>
      <c r="V1" s="2" t="s">
        <v>231</v>
      </c>
      <c r="W1" s="2" t="s">
        <v>231</v>
      </c>
      <c r="X1" s="2" t="s">
        <v>230</v>
      </c>
      <c r="Y1" s="2" t="s">
        <v>230</v>
      </c>
    </row>
    <row r="2" spans="1:32" ht="142.5" customHeight="1">
      <c r="B2" s="2" t="s">
        <v>131</v>
      </c>
      <c r="C2" s="2" t="s">
        <v>123</v>
      </c>
      <c r="D2" s="14" t="s">
        <v>105</v>
      </c>
      <c r="E2" s="14" t="s">
        <v>105</v>
      </c>
      <c r="F2" s="14" t="s">
        <v>106</v>
      </c>
      <c r="G2" s="14" t="s">
        <v>106</v>
      </c>
      <c r="H2" s="14" t="s">
        <v>108</v>
      </c>
      <c r="I2" s="14" t="s">
        <v>108</v>
      </c>
      <c r="J2" s="14" t="s">
        <v>112</v>
      </c>
      <c r="K2" s="14" t="s">
        <v>112</v>
      </c>
      <c r="L2" s="14" t="s">
        <v>113</v>
      </c>
      <c r="M2" s="14" t="s">
        <v>113</v>
      </c>
      <c r="N2" s="14" t="s">
        <v>136</v>
      </c>
      <c r="O2" s="14" t="s">
        <v>136</v>
      </c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32" ht="142.5" customHeight="1">
      <c r="B3" s="2"/>
      <c r="C3" s="2"/>
      <c r="D3" s="2" t="s">
        <v>135</v>
      </c>
      <c r="E3" s="2" t="s">
        <v>132</v>
      </c>
      <c r="F3" s="2" t="s">
        <v>135</v>
      </c>
      <c r="G3" s="2" t="s">
        <v>132</v>
      </c>
      <c r="H3" s="2" t="s">
        <v>135</v>
      </c>
      <c r="I3" s="2" t="s">
        <v>132</v>
      </c>
      <c r="J3" s="2" t="s">
        <v>135</v>
      </c>
      <c r="K3" s="2" t="s">
        <v>132</v>
      </c>
      <c r="L3" s="2" t="s">
        <v>135</v>
      </c>
      <c r="M3" s="2" t="s">
        <v>132</v>
      </c>
      <c r="N3" s="2" t="s">
        <v>135</v>
      </c>
      <c r="O3" s="2" t="s">
        <v>132</v>
      </c>
      <c r="P3" s="2" t="s">
        <v>135</v>
      </c>
      <c r="Q3" s="2" t="s">
        <v>132</v>
      </c>
      <c r="R3" s="2" t="s">
        <v>135</v>
      </c>
      <c r="S3" s="2" t="s">
        <v>132</v>
      </c>
      <c r="T3" s="2" t="s">
        <v>135</v>
      </c>
      <c r="U3" s="2" t="s">
        <v>132</v>
      </c>
      <c r="V3" s="2" t="s">
        <v>135</v>
      </c>
      <c r="W3" s="2" t="s">
        <v>132</v>
      </c>
      <c r="X3" s="2" t="s">
        <v>135</v>
      </c>
      <c r="Y3" s="2" t="s">
        <v>132</v>
      </c>
    </row>
    <row r="4" spans="1:32" ht="15.5">
      <c r="A4" t="s">
        <v>0</v>
      </c>
      <c r="B4">
        <v>2023</v>
      </c>
      <c r="AA4" s="15" t="s">
        <v>137</v>
      </c>
      <c r="AB4" s="16"/>
      <c r="AC4" s="16"/>
      <c r="AD4" s="16"/>
      <c r="AE4" s="16"/>
      <c r="AF4" s="17"/>
    </row>
    <row r="5" spans="1:32" ht="15.5">
      <c r="B5">
        <f>B4-1</f>
        <v>2022</v>
      </c>
      <c r="AA5" s="24" t="s">
        <v>111</v>
      </c>
      <c r="AB5" s="18"/>
      <c r="AC5" s="18"/>
      <c r="AD5" s="18"/>
      <c r="AE5" s="18"/>
      <c r="AF5" s="19"/>
    </row>
    <row r="6" spans="1:32" ht="15.5">
      <c r="B6">
        <f t="shared" ref="B6:B15" si="0">B5-1</f>
        <v>2021</v>
      </c>
      <c r="AA6" s="20" t="s">
        <v>107</v>
      </c>
      <c r="AB6" s="18"/>
      <c r="AC6" s="18"/>
      <c r="AD6" s="18"/>
      <c r="AE6" s="18"/>
      <c r="AF6" s="19"/>
    </row>
    <row r="7" spans="1:32" ht="15.5">
      <c r="B7">
        <f t="shared" si="0"/>
        <v>2020</v>
      </c>
      <c r="AA7" s="20" t="s">
        <v>109</v>
      </c>
      <c r="AB7" s="18"/>
      <c r="AC7" s="18"/>
      <c r="AD7" s="18"/>
      <c r="AE7" s="18"/>
      <c r="AF7" s="19"/>
    </row>
    <row r="8" spans="1:32" ht="15.5">
      <c r="B8">
        <f t="shared" si="0"/>
        <v>2019</v>
      </c>
      <c r="AA8" s="20" t="s">
        <v>110</v>
      </c>
      <c r="AB8" s="18"/>
      <c r="AC8" s="18"/>
      <c r="AD8" s="18"/>
      <c r="AE8" s="18"/>
      <c r="AF8" s="19"/>
    </row>
    <row r="9" spans="1:32" ht="15.5">
      <c r="B9">
        <f t="shared" si="0"/>
        <v>2018</v>
      </c>
      <c r="AA9" s="20" t="s">
        <v>114</v>
      </c>
      <c r="AB9" s="18"/>
      <c r="AC9" s="18"/>
      <c r="AD9" s="18"/>
      <c r="AE9" s="18"/>
      <c r="AF9" s="19"/>
    </row>
    <row r="10" spans="1:32" ht="15.5">
      <c r="B10">
        <f t="shared" si="0"/>
        <v>2017</v>
      </c>
      <c r="AA10" s="20" t="s">
        <v>115</v>
      </c>
      <c r="AB10" s="18"/>
      <c r="AC10" s="18"/>
      <c r="AD10" s="18"/>
      <c r="AE10" s="18"/>
      <c r="AF10" s="19"/>
    </row>
    <row r="11" spans="1:32" ht="15.5">
      <c r="B11">
        <f t="shared" si="0"/>
        <v>2016</v>
      </c>
      <c r="AA11" s="20" t="s">
        <v>116</v>
      </c>
      <c r="AB11" s="18"/>
      <c r="AC11" s="18"/>
      <c r="AD11" s="18"/>
      <c r="AE11" s="18"/>
      <c r="AF11" s="19"/>
    </row>
    <row r="12" spans="1:32" ht="15.5">
      <c r="B12">
        <f t="shared" si="0"/>
        <v>2015</v>
      </c>
      <c r="AA12" s="20" t="s">
        <v>117</v>
      </c>
      <c r="AB12" s="18"/>
      <c r="AC12" s="18"/>
      <c r="AD12" s="18"/>
      <c r="AE12" s="18"/>
      <c r="AF12" s="19"/>
    </row>
    <row r="13" spans="1:32" ht="15.5">
      <c r="B13">
        <f t="shared" si="0"/>
        <v>2014</v>
      </c>
      <c r="AA13" s="20" t="s">
        <v>118</v>
      </c>
      <c r="AB13" s="18"/>
      <c r="AC13" s="18"/>
      <c r="AD13" s="18"/>
      <c r="AE13" s="18"/>
      <c r="AF13" s="19"/>
    </row>
    <row r="14" spans="1:32" ht="15.5">
      <c r="B14">
        <f t="shared" si="0"/>
        <v>2013</v>
      </c>
      <c r="AA14" s="20" t="s">
        <v>119</v>
      </c>
      <c r="AB14" s="18"/>
      <c r="AC14" s="18"/>
      <c r="AD14" s="18"/>
      <c r="AE14" s="18"/>
      <c r="AF14" s="19"/>
    </row>
    <row r="15" spans="1:32" ht="15.5">
      <c r="B15">
        <f t="shared" si="0"/>
        <v>2012</v>
      </c>
      <c r="AA15" s="21" t="s">
        <v>120</v>
      </c>
      <c r="AB15" s="22"/>
      <c r="AC15" s="22"/>
      <c r="AD15" s="22"/>
      <c r="AE15" s="22"/>
      <c r="AF15" s="23"/>
    </row>
    <row r="18" spans="1:2">
      <c r="A18" t="s">
        <v>1</v>
      </c>
      <c r="B18">
        <v>2023</v>
      </c>
    </row>
    <row r="19" spans="1:2">
      <c r="B19">
        <f>B18-1</f>
        <v>2022</v>
      </c>
    </row>
    <row r="20" spans="1:2">
      <c r="B20">
        <f t="shared" ref="B20:B29" si="1">B19-1</f>
        <v>2021</v>
      </c>
    </row>
    <row r="21" spans="1:2">
      <c r="B21">
        <f t="shared" si="1"/>
        <v>2020</v>
      </c>
    </row>
    <row r="22" spans="1:2">
      <c r="B22">
        <f t="shared" si="1"/>
        <v>2019</v>
      </c>
    </row>
    <row r="23" spans="1:2">
      <c r="B23">
        <f t="shared" si="1"/>
        <v>2018</v>
      </c>
    </row>
    <row r="24" spans="1:2">
      <c r="B24">
        <f t="shared" si="1"/>
        <v>2017</v>
      </c>
    </row>
    <row r="25" spans="1:2">
      <c r="B25">
        <f t="shared" si="1"/>
        <v>2016</v>
      </c>
    </row>
    <row r="26" spans="1:2">
      <c r="B26">
        <f t="shared" si="1"/>
        <v>2015</v>
      </c>
    </row>
    <row r="27" spans="1:2">
      <c r="B27">
        <f t="shared" si="1"/>
        <v>2014</v>
      </c>
    </row>
    <row r="28" spans="1:2">
      <c r="B28">
        <f t="shared" si="1"/>
        <v>2013</v>
      </c>
    </row>
    <row r="29" spans="1:2">
      <c r="B29">
        <f t="shared" si="1"/>
        <v>2012</v>
      </c>
    </row>
    <row r="32" spans="1:2">
      <c r="A32" t="s">
        <v>2</v>
      </c>
      <c r="B32">
        <v>2023</v>
      </c>
    </row>
    <row r="33" spans="1:2">
      <c r="B33">
        <f>B32-1</f>
        <v>2022</v>
      </c>
    </row>
    <row r="34" spans="1:2">
      <c r="B34">
        <f t="shared" ref="B34:B43" si="2">B33-1</f>
        <v>2021</v>
      </c>
    </row>
    <row r="35" spans="1:2">
      <c r="B35">
        <f t="shared" si="2"/>
        <v>2020</v>
      </c>
    </row>
    <row r="36" spans="1:2">
      <c r="B36">
        <f t="shared" si="2"/>
        <v>2019</v>
      </c>
    </row>
    <row r="37" spans="1:2">
      <c r="B37">
        <f t="shared" si="2"/>
        <v>2018</v>
      </c>
    </row>
    <row r="38" spans="1:2">
      <c r="B38">
        <f t="shared" si="2"/>
        <v>2017</v>
      </c>
    </row>
    <row r="39" spans="1:2">
      <c r="B39">
        <f t="shared" si="2"/>
        <v>2016</v>
      </c>
    </row>
    <row r="40" spans="1:2">
      <c r="B40">
        <f t="shared" si="2"/>
        <v>2015</v>
      </c>
    </row>
    <row r="41" spans="1:2">
      <c r="B41">
        <f t="shared" si="2"/>
        <v>2014</v>
      </c>
    </row>
    <row r="42" spans="1:2">
      <c r="B42">
        <f t="shared" si="2"/>
        <v>2013</v>
      </c>
    </row>
    <row r="43" spans="1:2">
      <c r="B43">
        <f t="shared" si="2"/>
        <v>2012</v>
      </c>
    </row>
    <row r="45" spans="1:2">
      <c r="A45" t="s">
        <v>138</v>
      </c>
    </row>
    <row r="46" spans="1:2">
      <c r="A46" t="s">
        <v>3</v>
      </c>
    </row>
    <row r="47" spans="1:2">
      <c r="A47" t="s">
        <v>4</v>
      </c>
    </row>
    <row r="48" spans="1:2">
      <c r="A48" t="s">
        <v>5</v>
      </c>
    </row>
    <row r="49" spans="1:1">
      <c r="A49" t="s">
        <v>6</v>
      </c>
    </row>
    <row r="50" spans="1:1">
      <c r="A50" t="s">
        <v>7</v>
      </c>
    </row>
    <row r="51" spans="1:1">
      <c r="A51" t="s">
        <v>8</v>
      </c>
    </row>
    <row r="52" spans="1:1">
      <c r="A52" t="s">
        <v>9</v>
      </c>
    </row>
    <row r="53" spans="1:1">
      <c r="A53" t="s">
        <v>10</v>
      </c>
    </row>
    <row r="54" spans="1:1">
      <c r="A54" t="s">
        <v>11</v>
      </c>
    </row>
    <row r="55" spans="1:1">
      <c r="A55" t="s">
        <v>12</v>
      </c>
    </row>
    <row r="56" spans="1:1">
      <c r="A56" t="s">
        <v>13</v>
      </c>
    </row>
    <row r="57" spans="1:1">
      <c r="A57" t="s">
        <v>14</v>
      </c>
    </row>
    <row r="58" spans="1:1">
      <c r="A58" t="s">
        <v>15</v>
      </c>
    </row>
    <row r="59" spans="1:1">
      <c r="A59" t="s">
        <v>16</v>
      </c>
    </row>
    <row r="60" spans="1:1">
      <c r="A60" t="s">
        <v>17</v>
      </c>
    </row>
    <row r="61" spans="1:1">
      <c r="A61" t="s">
        <v>18</v>
      </c>
    </row>
    <row r="62" spans="1:1">
      <c r="A62" t="s">
        <v>19</v>
      </c>
    </row>
    <row r="63" spans="1:1">
      <c r="A63" t="s">
        <v>20</v>
      </c>
    </row>
    <row r="64" spans="1:1">
      <c r="A64" t="s">
        <v>21</v>
      </c>
    </row>
    <row r="65" spans="1:1">
      <c r="A65" t="s">
        <v>22</v>
      </c>
    </row>
    <row r="66" spans="1:1">
      <c r="A66" t="s">
        <v>23</v>
      </c>
    </row>
    <row r="67" spans="1:1">
      <c r="A67" t="s">
        <v>24</v>
      </c>
    </row>
    <row r="68" spans="1:1">
      <c r="A68" t="s">
        <v>25</v>
      </c>
    </row>
    <row r="69" spans="1:1">
      <c r="A69" t="s">
        <v>26</v>
      </c>
    </row>
    <row r="70" spans="1:1">
      <c r="A70" t="s">
        <v>27</v>
      </c>
    </row>
    <row r="71" spans="1:1">
      <c r="A71" t="s">
        <v>28</v>
      </c>
    </row>
    <row r="72" spans="1:1">
      <c r="A72" t="s">
        <v>29</v>
      </c>
    </row>
    <row r="73" spans="1:1">
      <c r="A73" t="s">
        <v>30</v>
      </c>
    </row>
    <row r="74" spans="1:1">
      <c r="A74" t="s">
        <v>31</v>
      </c>
    </row>
    <row r="75" spans="1:1">
      <c r="A75" t="s">
        <v>32</v>
      </c>
    </row>
    <row r="76" spans="1:1">
      <c r="A76" t="s">
        <v>33</v>
      </c>
    </row>
    <row r="77" spans="1:1">
      <c r="A77" t="s">
        <v>34</v>
      </c>
    </row>
    <row r="78" spans="1:1">
      <c r="A78" t="s">
        <v>35</v>
      </c>
    </row>
    <row r="79" spans="1:1">
      <c r="A79" t="s">
        <v>36</v>
      </c>
    </row>
    <row r="80" spans="1:1">
      <c r="A80" t="s">
        <v>37</v>
      </c>
    </row>
    <row r="81" spans="1:1">
      <c r="A81" t="s">
        <v>38</v>
      </c>
    </row>
    <row r="82" spans="1:1">
      <c r="A82" t="s">
        <v>39</v>
      </c>
    </row>
    <row r="83" spans="1:1">
      <c r="A83" t="s">
        <v>40</v>
      </c>
    </row>
    <row r="84" spans="1:1">
      <c r="A84" t="s">
        <v>41</v>
      </c>
    </row>
    <row r="85" spans="1:1">
      <c r="A85" t="s">
        <v>42</v>
      </c>
    </row>
    <row r="86" spans="1:1">
      <c r="A86" t="s">
        <v>43</v>
      </c>
    </row>
    <row r="87" spans="1:1">
      <c r="A87" t="s">
        <v>44</v>
      </c>
    </row>
    <row r="88" spans="1:1">
      <c r="A88" t="s">
        <v>45</v>
      </c>
    </row>
    <row r="89" spans="1:1">
      <c r="A89" t="s">
        <v>46</v>
      </c>
    </row>
    <row r="90" spans="1:1">
      <c r="A90" t="s">
        <v>47</v>
      </c>
    </row>
    <row r="91" spans="1:1">
      <c r="A91" t="s">
        <v>48</v>
      </c>
    </row>
    <row r="92" spans="1:1">
      <c r="A92" t="s">
        <v>49</v>
      </c>
    </row>
    <row r="93" spans="1:1">
      <c r="A93" t="s">
        <v>50</v>
      </c>
    </row>
    <row r="94" spans="1:1">
      <c r="A94" t="s">
        <v>51</v>
      </c>
    </row>
  </sheetData>
  <pageMargins left="0.7" right="0.7" top="0.75" bottom="0.75" header="0.3" footer="0.3"/>
  <pageSetup scale="5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4C303-60A5-4E0A-8E3E-C7E6576D13FF}">
  <dimension ref="A1:L93"/>
  <sheetViews>
    <sheetView workbookViewId="0">
      <selection activeCell="J2" sqref="J2"/>
    </sheetView>
  </sheetViews>
  <sheetFormatPr defaultRowHeight="14.5"/>
  <cols>
    <col min="1" max="1" width="15.453125" customWidth="1"/>
    <col min="2" max="2" width="10.54296875" customWidth="1"/>
    <col min="5" max="5" width="15.81640625" customWidth="1"/>
    <col min="6" max="6" width="14.7265625" customWidth="1"/>
    <col min="9" max="9" width="10.453125" customWidth="1"/>
    <col min="10" max="10" width="10.7265625" customWidth="1"/>
    <col min="12" max="12" width="29.81640625" customWidth="1"/>
  </cols>
  <sheetData>
    <row r="1" spans="1:12" ht="142.5" customHeight="1">
      <c r="A1" s="34" t="s">
        <v>182</v>
      </c>
      <c r="B1" s="2" t="s">
        <v>148</v>
      </c>
      <c r="C1" s="2"/>
      <c r="D1" s="2"/>
      <c r="E1" s="2"/>
      <c r="F1" s="2"/>
      <c r="G1" s="2"/>
      <c r="H1" s="2"/>
      <c r="I1" s="2"/>
      <c r="J1" s="2"/>
      <c r="K1" s="2"/>
      <c r="L1" s="2" t="s">
        <v>147</v>
      </c>
    </row>
    <row r="2" spans="1:12" ht="142.5" customHeight="1">
      <c r="B2" s="2"/>
      <c r="C2" s="2" t="s">
        <v>139</v>
      </c>
      <c r="D2" s="2" t="s">
        <v>140</v>
      </c>
      <c r="E2" s="2" t="s">
        <v>141</v>
      </c>
      <c r="F2" s="2" t="s">
        <v>142</v>
      </c>
      <c r="G2" s="2" t="s">
        <v>143</v>
      </c>
      <c r="H2" s="2" t="s">
        <v>144</v>
      </c>
      <c r="I2" s="2" t="s">
        <v>232</v>
      </c>
      <c r="J2" s="2" t="s">
        <v>146</v>
      </c>
      <c r="K2" s="2"/>
    </row>
    <row r="3" spans="1:12">
      <c r="A3" t="s">
        <v>0</v>
      </c>
      <c r="B3">
        <v>2023</v>
      </c>
    </row>
    <row r="4" spans="1:12">
      <c r="B4">
        <f>B3-1</f>
        <v>2022</v>
      </c>
    </row>
    <row r="5" spans="1:12">
      <c r="B5">
        <f t="shared" ref="B5:B14" si="0">B4-1</f>
        <v>2021</v>
      </c>
    </row>
    <row r="6" spans="1:12">
      <c r="B6">
        <f t="shared" si="0"/>
        <v>2020</v>
      </c>
    </row>
    <row r="7" spans="1:12">
      <c r="B7">
        <f t="shared" si="0"/>
        <v>2019</v>
      </c>
    </row>
    <row r="8" spans="1:12">
      <c r="B8">
        <f t="shared" si="0"/>
        <v>2018</v>
      </c>
    </row>
    <row r="9" spans="1:12">
      <c r="B9">
        <f t="shared" si="0"/>
        <v>2017</v>
      </c>
    </row>
    <row r="10" spans="1:12">
      <c r="B10">
        <f t="shared" si="0"/>
        <v>2016</v>
      </c>
    </row>
    <row r="11" spans="1:12">
      <c r="B11">
        <f t="shared" si="0"/>
        <v>2015</v>
      </c>
    </row>
    <row r="12" spans="1:12">
      <c r="B12">
        <f t="shared" si="0"/>
        <v>2014</v>
      </c>
    </row>
    <row r="13" spans="1:12">
      <c r="B13">
        <f t="shared" si="0"/>
        <v>2013</v>
      </c>
    </row>
    <row r="14" spans="1:12">
      <c r="B14">
        <f t="shared" si="0"/>
        <v>2012</v>
      </c>
    </row>
    <row r="17" spans="1:2">
      <c r="A17" t="s">
        <v>1</v>
      </c>
      <c r="B17">
        <v>2023</v>
      </c>
    </row>
    <row r="18" spans="1:2">
      <c r="B18">
        <f>B17-1</f>
        <v>2022</v>
      </c>
    </row>
    <row r="19" spans="1:2">
      <c r="B19">
        <f t="shared" ref="B19:B28" si="1">B18-1</f>
        <v>2021</v>
      </c>
    </row>
    <row r="20" spans="1:2">
      <c r="B20">
        <f t="shared" si="1"/>
        <v>2020</v>
      </c>
    </row>
    <row r="21" spans="1:2">
      <c r="B21">
        <f t="shared" si="1"/>
        <v>2019</v>
      </c>
    </row>
    <row r="22" spans="1:2">
      <c r="B22">
        <f t="shared" si="1"/>
        <v>2018</v>
      </c>
    </row>
    <row r="23" spans="1:2">
      <c r="B23">
        <f t="shared" si="1"/>
        <v>2017</v>
      </c>
    </row>
    <row r="24" spans="1:2">
      <c r="B24">
        <f t="shared" si="1"/>
        <v>2016</v>
      </c>
    </row>
    <row r="25" spans="1:2">
      <c r="B25">
        <f t="shared" si="1"/>
        <v>2015</v>
      </c>
    </row>
    <row r="26" spans="1:2">
      <c r="B26">
        <f t="shared" si="1"/>
        <v>2014</v>
      </c>
    </row>
    <row r="27" spans="1:2">
      <c r="B27">
        <f t="shared" si="1"/>
        <v>2013</v>
      </c>
    </row>
    <row r="28" spans="1:2">
      <c r="B28">
        <f t="shared" si="1"/>
        <v>2012</v>
      </c>
    </row>
    <row r="31" spans="1:2">
      <c r="A31" t="s">
        <v>2</v>
      </c>
      <c r="B31">
        <v>2023</v>
      </c>
    </row>
    <row r="32" spans="1:2">
      <c r="B32">
        <f>B31-1</f>
        <v>2022</v>
      </c>
    </row>
    <row r="33" spans="1:2">
      <c r="B33">
        <f t="shared" ref="B33:B42" si="2">B32-1</f>
        <v>2021</v>
      </c>
    </row>
    <row r="34" spans="1:2">
      <c r="B34">
        <f t="shared" si="2"/>
        <v>2020</v>
      </c>
    </row>
    <row r="35" spans="1:2">
      <c r="B35">
        <f t="shared" si="2"/>
        <v>2019</v>
      </c>
    </row>
    <row r="36" spans="1:2">
      <c r="B36">
        <f t="shared" si="2"/>
        <v>2018</v>
      </c>
    </row>
    <row r="37" spans="1:2">
      <c r="B37">
        <f t="shared" si="2"/>
        <v>2017</v>
      </c>
    </row>
    <row r="38" spans="1:2">
      <c r="B38">
        <f t="shared" si="2"/>
        <v>2016</v>
      </c>
    </row>
    <row r="39" spans="1:2">
      <c r="B39">
        <f t="shared" si="2"/>
        <v>2015</v>
      </c>
    </row>
    <row r="40" spans="1:2">
      <c r="B40">
        <f t="shared" si="2"/>
        <v>2014</v>
      </c>
    </row>
    <row r="41" spans="1:2">
      <c r="B41">
        <f t="shared" si="2"/>
        <v>2013</v>
      </c>
    </row>
    <row r="42" spans="1:2">
      <c r="B42">
        <f t="shared" si="2"/>
        <v>2012</v>
      </c>
    </row>
    <row r="44" spans="1:2">
      <c r="A44" t="s">
        <v>138</v>
      </c>
    </row>
    <row r="45" spans="1:2">
      <c r="A45" t="s">
        <v>3</v>
      </c>
    </row>
    <row r="46" spans="1:2">
      <c r="A46" t="s">
        <v>4</v>
      </c>
    </row>
    <row r="47" spans="1:2">
      <c r="A47" t="s">
        <v>5</v>
      </c>
    </row>
    <row r="48" spans="1:2">
      <c r="A48" t="s">
        <v>6</v>
      </c>
    </row>
    <row r="49" spans="1:1">
      <c r="A49" t="s">
        <v>7</v>
      </c>
    </row>
    <row r="50" spans="1:1">
      <c r="A50" t="s">
        <v>8</v>
      </c>
    </row>
    <row r="51" spans="1:1">
      <c r="A51" t="s">
        <v>9</v>
      </c>
    </row>
    <row r="52" spans="1:1">
      <c r="A52" t="s">
        <v>10</v>
      </c>
    </row>
    <row r="53" spans="1:1">
      <c r="A53" t="s">
        <v>11</v>
      </c>
    </row>
    <row r="54" spans="1:1">
      <c r="A54" t="s">
        <v>12</v>
      </c>
    </row>
    <row r="55" spans="1:1">
      <c r="A55" t="s">
        <v>13</v>
      </c>
    </row>
    <row r="56" spans="1:1">
      <c r="A56" t="s">
        <v>14</v>
      </c>
    </row>
    <row r="57" spans="1:1">
      <c r="A57" t="s">
        <v>15</v>
      </c>
    </row>
    <row r="58" spans="1:1">
      <c r="A58" t="s">
        <v>16</v>
      </c>
    </row>
    <row r="59" spans="1:1">
      <c r="A59" t="s">
        <v>17</v>
      </c>
    </row>
    <row r="60" spans="1:1">
      <c r="A60" t="s">
        <v>18</v>
      </c>
    </row>
    <row r="61" spans="1:1">
      <c r="A61" t="s">
        <v>19</v>
      </c>
    </row>
    <row r="62" spans="1:1">
      <c r="A62" t="s">
        <v>20</v>
      </c>
    </row>
    <row r="63" spans="1:1">
      <c r="A63" t="s">
        <v>21</v>
      </c>
    </row>
    <row r="64" spans="1:1">
      <c r="A64" t="s">
        <v>22</v>
      </c>
    </row>
    <row r="65" spans="1:1">
      <c r="A65" t="s">
        <v>23</v>
      </c>
    </row>
    <row r="66" spans="1:1">
      <c r="A66" t="s">
        <v>24</v>
      </c>
    </row>
    <row r="67" spans="1:1">
      <c r="A67" t="s">
        <v>25</v>
      </c>
    </row>
    <row r="68" spans="1:1">
      <c r="A68" t="s">
        <v>26</v>
      </c>
    </row>
    <row r="69" spans="1:1">
      <c r="A69" t="s">
        <v>27</v>
      </c>
    </row>
    <row r="70" spans="1:1">
      <c r="A70" t="s">
        <v>28</v>
      </c>
    </row>
    <row r="71" spans="1:1">
      <c r="A71" t="s">
        <v>29</v>
      </c>
    </row>
    <row r="72" spans="1:1">
      <c r="A72" t="s">
        <v>30</v>
      </c>
    </row>
    <row r="73" spans="1:1">
      <c r="A73" t="s">
        <v>31</v>
      </c>
    </row>
    <row r="74" spans="1:1">
      <c r="A74" t="s">
        <v>32</v>
      </c>
    </row>
    <row r="75" spans="1:1">
      <c r="A75" t="s">
        <v>33</v>
      </c>
    </row>
    <row r="76" spans="1:1">
      <c r="A76" t="s">
        <v>34</v>
      </c>
    </row>
    <row r="77" spans="1:1">
      <c r="A77" t="s">
        <v>35</v>
      </c>
    </row>
    <row r="78" spans="1:1">
      <c r="A78" t="s">
        <v>36</v>
      </c>
    </row>
    <row r="79" spans="1:1">
      <c r="A79" t="s">
        <v>37</v>
      </c>
    </row>
    <row r="80" spans="1:1">
      <c r="A80" t="s">
        <v>38</v>
      </c>
    </row>
    <row r="81" spans="1:1">
      <c r="A81" t="s">
        <v>39</v>
      </c>
    </row>
    <row r="82" spans="1:1">
      <c r="A82" t="s">
        <v>40</v>
      </c>
    </row>
    <row r="83" spans="1:1">
      <c r="A83" t="s">
        <v>41</v>
      </c>
    </row>
    <row r="84" spans="1:1">
      <c r="A84" t="s">
        <v>42</v>
      </c>
    </row>
    <row r="85" spans="1:1">
      <c r="A85" t="s">
        <v>43</v>
      </c>
    </row>
    <row r="86" spans="1:1">
      <c r="A86" t="s">
        <v>44</v>
      </c>
    </row>
    <row r="87" spans="1:1">
      <c r="A87" t="s">
        <v>45</v>
      </c>
    </row>
    <row r="88" spans="1:1">
      <c r="A88" t="s">
        <v>46</v>
      </c>
    </row>
    <row r="89" spans="1:1">
      <c r="A89" t="s">
        <v>47</v>
      </c>
    </row>
    <row r="90" spans="1:1">
      <c r="A90" t="s">
        <v>48</v>
      </c>
    </row>
    <row r="91" spans="1:1">
      <c r="A91" t="s">
        <v>49</v>
      </c>
    </row>
    <row r="92" spans="1:1">
      <c r="A92" t="s">
        <v>50</v>
      </c>
    </row>
    <row r="93" spans="1:1">
      <c r="A93" t="s">
        <v>51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44757-B041-479B-9F56-7176D51E5B0C}">
  <dimension ref="A1:P54"/>
  <sheetViews>
    <sheetView workbookViewId="0"/>
  </sheetViews>
  <sheetFormatPr defaultRowHeight="14.5"/>
  <cols>
    <col min="1" max="1" width="22.26953125" customWidth="1"/>
  </cols>
  <sheetData>
    <row r="1" spans="1:16" ht="87">
      <c r="A1" s="34" t="s">
        <v>217</v>
      </c>
      <c r="B1" s="2" t="s">
        <v>52</v>
      </c>
      <c r="C1" s="2" t="s">
        <v>52</v>
      </c>
      <c r="D1" s="2" t="s">
        <v>52</v>
      </c>
      <c r="E1" s="2" t="s">
        <v>52</v>
      </c>
      <c r="F1" s="2" t="s">
        <v>52</v>
      </c>
      <c r="G1" s="2" t="s">
        <v>53</v>
      </c>
      <c r="H1" s="2" t="s">
        <v>53</v>
      </c>
      <c r="I1" s="2" t="s">
        <v>53</v>
      </c>
      <c r="J1" s="2" t="s">
        <v>53</v>
      </c>
      <c r="K1" s="2" t="s">
        <v>53</v>
      </c>
      <c r="L1" s="2" t="s">
        <v>178</v>
      </c>
      <c r="M1" s="2" t="s">
        <v>178</v>
      </c>
      <c r="N1" s="2" t="s">
        <v>178</v>
      </c>
      <c r="O1" s="2" t="s">
        <v>178</v>
      </c>
      <c r="P1" s="2" t="s">
        <v>178</v>
      </c>
    </row>
    <row r="2" spans="1:16">
      <c r="B2">
        <v>2022</v>
      </c>
      <c r="C2">
        <f>B2-1</f>
        <v>2021</v>
      </c>
      <c r="D2">
        <f t="shared" ref="D2:E2" si="0">C2-1</f>
        <v>2020</v>
      </c>
      <c r="E2">
        <f t="shared" si="0"/>
        <v>2019</v>
      </c>
      <c r="F2">
        <f>E2-1</f>
        <v>2018</v>
      </c>
      <c r="G2">
        <v>2022</v>
      </c>
      <c r="H2">
        <f>G2-1</f>
        <v>2021</v>
      </c>
      <c r="I2">
        <f t="shared" ref="I2:J2" si="1">H2-1</f>
        <v>2020</v>
      </c>
      <c r="J2">
        <f t="shared" si="1"/>
        <v>2019</v>
      </c>
      <c r="K2">
        <f>J2-1</f>
        <v>2018</v>
      </c>
      <c r="L2">
        <v>2022</v>
      </c>
      <c r="M2">
        <f>L2-1</f>
        <v>2021</v>
      </c>
      <c r="N2">
        <f t="shared" ref="N2:O2" si="2">M2-1</f>
        <v>2020</v>
      </c>
      <c r="O2">
        <f t="shared" si="2"/>
        <v>2019</v>
      </c>
      <c r="P2">
        <f>O2-1</f>
        <v>2018</v>
      </c>
    </row>
    <row r="3" spans="1:16">
      <c r="A3" t="s">
        <v>0</v>
      </c>
      <c r="B3" s="5">
        <v>344.89179999999999</v>
      </c>
      <c r="C3" s="5">
        <v>335.35320000000002</v>
      </c>
      <c r="D3" s="5">
        <v>317.29719999999998</v>
      </c>
      <c r="E3" s="5">
        <v>292.8143</v>
      </c>
      <c r="F3" s="5">
        <v>273.77409999999998</v>
      </c>
      <c r="G3" s="6">
        <v>71500</v>
      </c>
      <c r="H3" s="4">
        <f ca="1">RANDBETWEEN(85,115)*0.01*G3</f>
        <v>77220</v>
      </c>
      <c r="I3" s="4">
        <f ca="1">RANDBETWEEN(85,115)*0.01*G3*0.98</f>
        <v>68668.600000000006</v>
      </c>
      <c r="J3" s="4">
        <f ca="1">RANDBETWEEN(85,115)*0.01*G3*0.96</f>
        <v>62462.399999999994</v>
      </c>
      <c r="K3" s="4">
        <f ca="1">RANDBETWEEN(85,115)*0.01*G3*0.94</f>
        <v>66537.899999999994</v>
      </c>
      <c r="L3">
        <f>B3*1000/G3</f>
        <v>4.823661538461538</v>
      </c>
      <c r="M3">
        <f t="shared" ref="M3:P18" ca="1" si="3">C3*1000/H3</f>
        <v>4.3428282828282834</v>
      </c>
      <c r="N3">
        <f t="shared" ca="1" si="3"/>
        <v>4.6207029122481007</v>
      </c>
      <c r="O3">
        <f t="shared" ca="1" si="3"/>
        <v>4.6878490099643946</v>
      </c>
      <c r="P3">
        <f t="shared" ca="1" si="3"/>
        <v>4.1145587702647664</v>
      </c>
    </row>
    <row r="4" spans="1:16">
      <c r="A4" t="s">
        <v>1</v>
      </c>
      <c r="B4" s="5">
        <v>366.70330000000001</v>
      </c>
      <c r="C4" s="5">
        <v>357.2165</v>
      </c>
      <c r="D4" s="5">
        <v>344.62909999999999</v>
      </c>
      <c r="E4" s="5">
        <v>337.20690000000002</v>
      </c>
      <c r="F4" s="5">
        <v>338.76830000000001</v>
      </c>
      <c r="G4" s="6">
        <v>96000</v>
      </c>
      <c r="H4" s="4">
        <f t="shared" ref="H4:H54" ca="1" si="4">RANDBETWEEN(85,115)*0.01*G4</f>
        <v>86400</v>
      </c>
      <c r="I4" s="4">
        <f t="shared" ref="I4:I54" ca="1" si="5">RANDBETWEEN(85,115)*0.01*G4*0.98</f>
        <v>87494.399999999994</v>
      </c>
      <c r="J4" s="4">
        <f t="shared" ref="J4:J54" ca="1" si="6">RANDBETWEEN(85,115)*0.01*G4*0.96</f>
        <v>89395.199999999997</v>
      </c>
      <c r="K4" s="4">
        <f t="shared" ref="K4:K54" ca="1" si="7">RANDBETWEEN(85,115)*0.01*G4*0.94</f>
        <v>76704</v>
      </c>
      <c r="L4">
        <f t="shared" ref="L4:P54" si="8">B4*1000/G4</f>
        <v>3.8198260416666665</v>
      </c>
      <c r="M4">
        <f t="shared" ca="1" si="3"/>
        <v>4.1344502314814813</v>
      </c>
      <c r="N4">
        <f t="shared" ca="1" si="3"/>
        <v>3.9388703734181845</v>
      </c>
      <c r="O4">
        <f t="shared" ca="1" si="3"/>
        <v>3.7720917901632305</v>
      </c>
      <c r="P4">
        <f t="shared" ca="1" si="3"/>
        <v>4.4165662807676265</v>
      </c>
    </row>
    <row r="5" spans="1:16">
      <c r="A5" t="s">
        <v>2</v>
      </c>
      <c r="B5" s="5">
        <v>393.65410000000003</v>
      </c>
      <c r="C5" s="5">
        <v>388.13</v>
      </c>
      <c r="D5" s="5">
        <v>369.11200000000002</v>
      </c>
      <c r="E5" s="5">
        <v>342.90120000000002</v>
      </c>
      <c r="F5" s="5">
        <v>324.53070000000002</v>
      </c>
      <c r="G5" s="6">
        <v>110750</v>
      </c>
      <c r="H5" s="4">
        <f t="shared" ca="1" si="4"/>
        <v>120717.50000000001</v>
      </c>
      <c r="I5" s="4">
        <f t="shared" ca="1" si="5"/>
        <v>99852.2</v>
      </c>
      <c r="J5" s="4">
        <f t="shared" ca="1" si="6"/>
        <v>95688</v>
      </c>
      <c r="K5" s="4">
        <f t="shared" ca="1" si="7"/>
        <v>104105</v>
      </c>
      <c r="L5">
        <f t="shared" si="8"/>
        <v>3.5544388261851019</v>
      </c>
      <c r="M5">
        <f t="shared" ca="1" si="3"/>
        <v>3.2151924948743966</v>
      </c>
      <c r="N5">
        <f t="shared" ca="1" si="3"/>
        <v>3.6965835504876208</v>
      </c>
      <c r="O5">
        <f t="shared" ca="1" si="3"/>
        <v>3.5835339854527213</v>
      </c>
      <c r="P5">
        <f t="shared" ca="1" si="3"/>
        <v>3.1173401853897507</v>
      </c>
    </row>
    <row r="6" spans="1:16">
      <c r="A6" t="s">
        <v>3</v>
      </c>
      <c r="B6" s="5">
        <v>332.23039999999997</v>
      </c>
      <c r="C6" s="5">
        <v>332.67070000000001</v>
      </c>
      <c r="D6" s="5">
        <v>314.26690000000002</v>
      </c>
      <c r="E6" s="5">
        <v>288.96999999999997</v>
      </c>
      <c r="F6" s="5">
        <v>274.70280000000002</v>
      </c>
      <c r="G6" s="6">
        <v>64750</v>
      </c>
      <c r="H6" s="4">
        <f t="shared" ca="1" si="4"/>
        <v>63455</v>
      </c>
      <c r="I6" s="4">
        <f t="shared" ca="1" si="5"/>
        <v>55205.85</v>
      </c>
      <c r="J6" s="4">
        <f t="shared" ca="1" si="6"/>
        <v>59052.000000000007</v>
      </c>
      <c r="K6" s="4">
        <f t="shared" ca="1" si="7"/>
        <v>60256.35</v>
      </c>
      <c r="L6">
        <f t="shared" si="8"/>
        <v>5.1309714285714279</v>
      </c>
      <c r="M6">
        <f t="shared" ca="1" si="3"/>
        <v>5.2426239067055391</v>
      </c>
      <c r="N6">
        <f t="shared" ca="1" si="3"/>
        <v>5.692637646191482</v>
      </c>
      <c r="O6">
        <f t="shared" ca="1" si="3"/>
        <v>4.8934837092731813</v>
      </c>
      <c r="P6">
        <f t="shared" ca="1" si="3"/>
        <v>4.5589020908169857</v>
      </c>
    </row>
    <row r="7" spans="1:16">
      <c r="A7" t="s">
        <v>4</v>
      </c>
      <c r="B7" s="5">
        <v>389.16229999999996</v>
      </c>
      <c r="C7" s="5">
        <v>382.56889999999999</v>
      </c>
      <c r="D7" s="5">
        <v>357.06849999999997</v>
      </c>
      <c r="E7" s="5">
        <v>332.57080000000002</v>
      </c>
      <c r="F7" s="5">
        <v>311.04419999999999</v>
      </c>
      <c r="G7" s="6">
        <v>199750</v>
      </c>
      <c r="H7" s="4">
        <f t="shared" ca="1" si="4"/>
        <v>181772.5</v>
      </c>
      <c r="I7" s="4">
        <f t="shared" ca="1" si="5"/>
        <v>215330.50000000003</v>
      </c>
      <c r="J7" s="4">
        <f t="shared" ca="1" si="6"/>
        <v>187924.8</v>
      </c>
      <c r="K7" s="4">
        <f t="shared" ca="1" si="7"/>
        <v>208419.15000000002</v>
      </c>
      <c r="L7">
        <f t="shared" si="8"/>
        <v>1.9482468085106379</v>
      </c>
      <c r="M7">
        <f t="shared" ca="1" si="3"/>
        <v>2.1046577452584958</v>
      </c>
      <c r="N7">
        <f t="shared" ca="1" si="3"/>
        <v>1.658234667174413</v>
      </c>
      <c r="O7">
        <f t="shared" ca="1" si="3"/>
        <v>1.7697014976203251</v>
      </c>
      <c r="P7">
        <f t="shared" ca="1" si="3"/>
        <v>1.4923974116581897</v>
      </c>
    </row>
    <row r="8" spans="1:16">
      <c r="A8" t="s">
        <v>5</v>
      </c>
      <c r="B8" s="5">
        <v>434.70189999999997</v>
      </c>
      <c r="C8" s="5">
        <v>419.26180000000005</v>
      </c>
      <c r="D8" s="5">
        <v>389.46569999999997</v>
      </c>
      <c r="E8" s="5">
        <v>349.86830000000003</v>
      </c>
      <c r="F8" s="5">
        <v>321.8408</v>
      </c>
      <c r="G8" s="6">
        <v>145500</v>
      </c>
      <c r="H8" s="4">
        <f t="shared" ca="1" si="4"/>
        <v>151320</v>
      </c>
      <c r="I8" s="4">
        <f t="shared" ca="1" si="5"/>
        <v>139738.20000000001</v>
      </c>
      <c r="J8" s="4">
        <f t="shared" ca="1" si="6"/>
        <v>150854.39999999999</v>
      </c>
      <c r="K8" s="4">
        <f t="shared" ca="1" si="7"/>
        <v>131299.19999999998</v>
      </c>
      <c r="L8">
        <f t="shared" si="8"/>
        <v>2.9876419243986252</v>
      </c>
      <c r="M8">
        <f t="shared" ca="1" si="3"/>
        <v>2.7706965371398362</v>
      </c>
      <c r="N8">
        <f t="shared" ca="1" si="3"/>
        <v>2.787109752379807</v>
      </c>
      <c r="O8">
        <f t="shared" ca="1" si="3"/>
        <v>2.3192449143014726</v>
      </c>
      <c r="P8">
        <f t="shared" ca="1" si="3"/>
        <v>2.4512015305500721</v>
      </c>
    </row>
    <row r="9" spans="1:16">
      <c r="A9" t="s">
        <v>6</v>
      </c>
      <c r="B9" s="5">
        <v>457.89349999999996</v>
      </c>
      <c r="C9" s="5">
        <v>450.38249999999999</v>
      </c>
      <c r="D9" s="5">
        <v>432.45229999999998</v>
      </c>
      <c r="E9" s="5">
        <v>410.2079</v>
      </c>
      <c r="F9" s="5">
        <v>397.73520000000002</v>
      </c>
      <c r="G9" s="6">
        <v>108000</v>
      </c>
      <c r="H9" s="4">
        <f t="shared" ca="1" si="4"/>
        <v>113400</v>
      </c>
      <c r="I9" s="4">
        <f t="shared" ca="1" si="5"/>
        <v>105840</v>
      </c>
      <c r="J9" s="4">
        <f t="shared" ca="1" si="6"/>
        <v>91238.399999999994</v>
      </c>
      <c r="K9" s="4">
        <f t="shared" ca="1" si="7"/>
        <v>93398.399999999994</v>
      </c>
      <c r="L9">
        <f t="shared" si="8"/>
        <v>4.2397546296296289</v>
      </c>
      <c r="M9">
        <f t="shared" ca="1" si="3"/>
        <v>3.971626984126984</v>
      </c>
      <c r="N9">
        <f t="shared" ca="1" si="3"/>
        <v>4.0859060846560844</v>
      </c>
      <c r="O9">
        <f t="shared" ca="1" si="3"/>
        <v>4.4960005874719418</v>
      </c>
      <c r="P9">
        <f t="shared" ca="1" si="3"/>
        <v>4.2584798026518662</v>
      </c>
    </row>
    <row r="10" spans="1:16">
      <c r="A10" t="s">
        <v>7</v>
      </c>
      <c r="B10" s="5">
        <v>477.27410000000003</v>
      </c>
      <c r="C10" s="5">
        <v>477.8587</v>
      </c>
      <c r="D10" s="5">
        <v>453.19449999999995</v>
      </c>
      <c r="E10" s="5">
        <v>434.3689</v>
      </c>
      <c r="F10" s="5">
        <v>424.18650000000002</v>
      </c>
      <c r="G10" s="6">
        <v>83750</v>
      </c>
      <c r="H10" s="4">
        <f t="shared" ca="1" si="4"/>
        <v>91287.5</v>
      </c>
      <c r="I10" s="4">
        <f t="shared" ca="1" si="5"/>
        <v>75509</v>
      </c>
      <c r="J10" s="4">
        <f t="shared" ca="1" si="6"/>
        <v>85224</v>
      </c>
      <c r="K10" s="4">
        <f t="shared" ca="1" si="7"/>
        <v>68490.75</v>
      </c>
      <c r="L10">
        <f t="shared" si="8"/>
        <v>5.6987952238805972</v>
      </c>
      <c r="M10">
        <f t="shared" ca="1" si="3"/>
        <v>5.2346564425578528</v>
      </c>
      <c r="N10">
        <f t="shared" ca="1" si="3"/>
        <v>6.0018607053463819</v>
      </c>
      <c r="O10">
        <f t="shared" ca="1" si="3"/>
        <v>5.0967908101004413</v>
      </c>
      <c r="P10">
        <f t="shared" ca="1" si="3"/>
        <v>6.193339976566179</v>
      </c>
    </row>
    <row r="11" spans="1:16">
      <c r="A11" t="s">
        <v>8</v>
      </c>
      <c r="B11" s="5">
        <v>533.01459999999997</v>
      </c>
      <c r="C11" s="5">
        <v>528.86320000000001</v>
      </c>
      <c r="D11" s="5">
        <v>494.59010000000001</v>
      </c>
      <c r="E11" s="5">
        <v>465.6302</v>
      </c>
      <c r="F11" s="5">
        <v>446.23109999999997</v>
      </c>
      <c r="G11" s="6">
        <v>151500</v>
      </c>
      <c r="H11" s="4">
        <f t="shared" ca="1" si="4"/>
        <v>139380</v>
      </c>
      <c r="I11" s="4">
        <f t="shared" ca="1" si="5"/>
        <v>160347.6</v>
      </c>
      <c r="J11" s="4">
        <f t="shared" ca="1" si="6"/>
        <v>165801.60000000003</v>
      </c>
      <c r="K11" s="4">
        <f t="shared" ca="1" si="7"/>
        <v>153802.79999999999</v>
      </c>
      <c r="L11">
        <f t="shared" si="8"/>
        <v>3.5182481848184817</v>
      </c>
      <c r="M11">
        <f t="shared" ca="1" si="3"/>
        <v>3.794398048500502</v>
      </c>
      <c r="N11">
        <f t="shared" ca="1" si="3"/>
        <v>3.0844870768255963</v>
      </c>
      <c r="O11">
        <f t="shared" ca="1" si="3"/>
        <v>2.8083576998050677</v>
      </c>
      <c r="P11">
        <f t="shared" ca="1" si="3"/>
        <v>2.9013197419032686</v>
      </c>
    </row>
    <row r="12" spans="1:16">
      <c r="A12" t="s">
        <v>9</v>
      </c>
      <c r="B12" s="5">
        <v>523.24290000000008</v>
      </c>
      <c r="C12" s="5">
        <v>528.07510000000002</v>
      </c>
      <c r="D12" s="5">
        <v>500.73949999999996</v>
      </c>
      <c r="E12" s="5">
        <v>467.03249999999997</v>
      </c>
      <c r="F12" s="5">
        <v>440.48500000000001</v>
      </c>
      <c r="G12" s="6">
        <v>102250</v>
      </c>
      <c r="H12" s="4">
        <f t="shared" ca="1" si="4"/>
        <v>110430</v>
      </c>
      <c r="I12" s="4">
        <f t="shared" ca="1" si="5"/>
        <v>95194.75</v>
      </c>
      <c r="J12" s="4">
        <f t="shared" ca="1" si="6"/>
        <v>86380.800000000003</v>
      </c>
      <c r="K12" s="4">
        <f t="shared" ca="1" si="7"/>
        <v>99959.599999999991</v>
      </c>
      <c r="L12">
        <f t="shared" si="8"/>
        <v>5.1172899755501229</v>
      </c>
      <c r="M12">
        <f t="shared" ca="1" si="3"/>
        <v>4.7819894956080775</v>
      </c>
      <c r="N12">
        <f t="shared" ca="1" si="3"/>
        <v>5.2601587797646401</v>
      </c>
      <c r="O12">
        <f t="shared" ca="1" si="3"/>
        <v>5.4066702322738376</v>
      </c>
      <c r="P12">
        <f t="shared" ca="1" si="3"/>
        <v>4.4066302786325675</v>
      </c>
    </row>
    <row r="13" spans="1:16">
      <c r="A13" t="s">
        <v>10</v>
      </c>
      <c r="B13" s="5">
        <v>466.01130000000001</v>
      </c>
      <c r="C13" s="5">
        <v>450.72660000000002</v>
      </c>
      <c r="D13" s="5">
        <v>419.70209999999997</v>
      </c>
      <c r="E13" s="5">
        <v>372.3236</v>
      </c>
      <c r="F13" s="5">
        <v>343.99639999999999</v>
      </c>
      <c r="G13" s="6">
        <v>94000</v>
      </c>
      <c r="H13" s="4">
        <f t="shared" ca="1" si="4"/>
        <v>107160.00000000001</v>
      </c>
      <c r="I13" s="4">
        <f t="shared" ca="1" si="5"/>
        <v>90277.599999999991</v>
      </c>
      <c r="J13" s="4">
        <f t="shared" ca="1" si="6"/>
        <v>93849.599999999991</v>
      </c>
      <c r="K13" s="4">
        <f t="shared" ca="1" si="7"/>
        <v>97196.000000000015</v>
      </c>
      <c r="L13">
        <f t="shared" si="8"/>
        <v>4.9575670212765957</v>
      </c>
      <c r="M13">
        <f t="shared" ca="1" si="3"/>
        <v>4.2061086226203805</v>
      </c>
      <c r="N13">
        <f t="shared" ca="1" si="3"/>
        <v>4.6490170319104633</v>
      </c>
      <c r="O13">
        <f t="shared" ca="1" si="3"/>
        <v>3.9672369408074197</v>
      </c>
      <c r="P13">
        <f t="shared" ca="1" si="3"/>
        <v>3.5392032593933904</v>
      </c>
    </row>
    <row r="14" spans="1:16">
      <c r="A14" t="s">
        <v>11</v>
      </c>
      <c r="B14" s="5">
        <v>310.75189999999998</v>
      </c>
      <c r="C14" s="5">
        <v>306.78919999999999</v>
      </c>
      <c r="D14" s="5">
        <v>297.49849999999998</v>
      </c>
      <c r="E14" s="5">
        <v>288.75540000000001</v>
      </c>
      <c r="F14" s="5">
        <v>281.59219999999999</v>
      </c>
      <c r="G14" s="6">
        <v>178250</v>
      </c>
      <c r="H14" s="4">
        <f t="shared" ca="1" si="4"/>
        <v>192510</v>
      </c>
      <c r="I14" s="4">
        <f t="shared" ca="1" si="5"/>
        <v>197394.05000000002</v>
      </c>
      <c r="J14" s="4">
        <f t="shared" ca="1" si="6"/>
        <v>147163.19999999998</v>
      </c>
      <c r="K14" s="4">
        <f t="shared" ca="1" si="7"/>
        <v>155826.15</v>
      </c>
      <c r="L14">
        <f t="shared" si="8"/>
        <v>1.7433486676016829</v>
      </c>
      <c r="M14">
        <f t="shared" ca="1" si="3"/>
        <v>1.5936273440340762</v>
      </c>
      <c r="N14">
        <f t="shared" ca="1" si="3"/>
        <v>1.5071300274754988</v>
      </c>
      <c r="O14">
        <f t="shared" ca="1" si="3"/>
        <v>1.9621440686258524</v>
      </c>
      <c r="P14">
        <f t="shared" ca="1" si="3"/>
        <v>1.8070920702333981</v>
      </c>
    </row>
    <row r="15" spans="1:16">
      <c r="A15" t="s">
        <v>12</v>
      </c>
      <c r="B15" s="5">
        <v>273.09699999999998</v>
      </c>
      <c r="C15" s="5">
        <v>267.1918</v>
      </c>
      <c r="D15" s="5">
        <v>251.33359999999999</v>
      </c>
      <c r="E15" s="5">
        <v>234.35799999999998</v>
      </c>
      <c r="F15" s="5">
        <v>221.63739999999999</v>
      </c>
      <c r="G15" s="6">
        <v>115000</v>
      </c>
      <c r="H15" s="4">
        <f t="shared" ca="1" si="4"/>
        <v>109250.00000000001</v>
      </c>
      <c r="I15" s="4">
        <f t="shared" ca="1" si="5"/>
        <v>122843.00000000001</v>
      </c>
      <c r="J15" s="4">
        <f t="shared" ca="1" si="6"/>
        <v>119232.00000000001</v>
      </c>
      <c r="K15" s="4">
        <f t="shared" ca="1" si="7"/>
        <v>107019</v>
      </c>
      <c r="L15">
        <f t="shared" si="8"/>
        <v>2.3747565217391307</v>
      </c>
      <c r="M15">
        <f t="shared" ca="1" si="3"/>
        <v>2.4456915331807778</v>
      </c>
      <c r="N15">
        <f t="shared" ca="1" si="3"/>
        <v>2.0459741295800327</v>
      </c>
      <c r="O15">
        <f t="shared" ca="1" si="3"/>
        <v>1.9655629361245299</v>
      </c>
      <c r="P15">
        <f t="shared" ca="1" si="3"/>
        <v>2.0710098206860463</v>
      </c>
    </row>
    <row r="16" spans="1:16">
      <c r="A16" t="s">
        <v>13</v>
      </c>
      <c r="B16" s="5">
        <v>347.66679999999997</v>
      </c>
      <c r="C16" s="5">
        <v>339.96340000000004</v>
      </c>
      <c r="D16" s="5">
        <v>332.85939999999999</v>
      </c>
      <c r="E16" s="5">
        <v>315.53969999999998</v>
      </c>
      <c r="F16" s="5">
        <v>300.21799999999996</v>
      </c>
      <c r="G16" s="6">
        <v>73750</v>
      </c>
      <c r="H16" s="4">
        <f t="shared" ca="1" si="4"/>
        <v>78912.5</v>
      </c>
      <c r="I16" s="4">
        <f t="shared" ca="1" si="5"/>
        <v>72997.75</v>
      </c>
      <c r="J16" s="4">
        <f t="shared" ca="1" si="6"/>
        <v>77172</v>
      </c>
      <c r="K16" s="4">
        <f t="shared" ca="1" si="7"/>
        <v>70018.25</v>
      </c>
      <c r="L16">
        <f t="shared" si="8"/>
        <v>4.714126101694915</v>
      </c>
      <c r="M16">
        <f t="shared" ca="1" si="3"/>
        <v>4.3081058134009194</v>
      </c>
      <c r="N16">
        <f t="shared" ca="1" si="3"/>
        <v>4.5598583517985141</v>
      </c>
      <c r="O16">
        <f t="shared" ca="1" si="3"/>
        <v>4.0887847924117553</v>
      </c>
      <c r="P16">
        <f t="shared" ca="1" si="3"/>
        <v>4.2877107039950291</v>
      </c>
    </row>
    <row r="17" spans="1:16">
      <c r="A17" t="s">
        <v>14</v>
      </c>
      <c r="B17" s="5">
        <v>287.50849999999997</v>
      </c>
      <c r="C17" s="5">
        <v>285.35509999999999</v>
      </c>
      <c r="D17" s="5">
        <v>276.75260000000003</v>
      </c>
      <c r="E17" s="5">
        <v>261.04239999999999</v>
      </c>
      <c r="F17" s="5">
        <v>248.32919999999999</v>
      </c>
      <c r="G17" s="6">
        <v>64500</v>
      </c>
      <c r="H17" s="4">
        <f t="shared" ca="1" si="4"/>
        <v>56115</v>
      </c>
      <c r="I17" s="4">
        <f t="shared" ca="1" si="5"/>
        <v>56256.9</v>
      </c>
      <c r="J17" s="4">
        <f t="shared" ca="1" si="6"/>
        <v>60062.399999999994</v>
      </c>
      <c r="K17" s="4">
        <f t="shared" ca="1" si="7"/>
        <v>57598.5</v>
      </c>
      <c r="L17">
        <f t="shared" si="8"/>
        <v>4.4574961240310067</v>
      </c>
      <c r="M17">
        <f t="shared" ca="1" si="3"/>
        <v>5.0851839971487118</v>
      </c>
      <c r="N17">
        <f t="shared" ca="1" si="3"/>
        <v>4.9194427705756985</v>
      </c>
      <c r="O17">
        <f t="shared" ca="1" si="3"/>
        <v>4.346186632568795</v>
      </c>
      <c r="P17">
        <f t="shared" ca="1" si="3"/>
        <v>4.3113831089351278</v>
      </c>
    </row>
    <row r="18" spans="1:16">
      <c r="A18" t="s">
        <v>15</v>
      </c>
      <c r="B18" s="5">
        <v>264.4982</v>
      </c>
      <c r="C18" s="5">
        <v>259.25900000000001</v>
      </c>
      <c r="D18" s="5">
        <v>249.72409999999996</v>
      </c>
      <c r="E18" s="5">
        <v>235.31630000000001</v>
      </c>
      <c r="F18" s="5">
        <v>225.30780000000001</v>
      </c>
      <c r="G18" s="6">
        <v>59750</v>
      </c>
      <c r="H18" s="4">
        <f t="shared" ca="1" si="4"/>
        <v>57360</v>
      </c>
      <c r="I18" s="4">
        <f t="shared" ca="1" si="5"/>
        <v>59726.1</v>
      </c>
      <c r="J18" s="4">
        <f t="shared" ca="1" si="6"/>
        <v>57933.599999999999</v>
      </c>
      <c r="K18" s="4">
        <f t="shared" ca="1" si="7"/>
        <v>52233.45</v>
      </c>
      <c r="L18">
        <f t="shared" si="8"/>
        <v>4.426748117154812</v>
      </c>
      <c r="M18">
        <f t="shared" ca="1" si="3"/>
        <v>4.5198570432357039</v>
      </c>
      <c r="N18">
        <f t="shared" ca="1" si="3"/>
        <v>4.1811553073112089</v>
      </c>
      <c r="O18">
        <f t="shared" ca="1" si="3"/>
        <v>4.0618276785837581</v>
      </c>
      <c r="P18">
        <f t="shared" ca="1" si="3"/>
        <v>4.3134772832351684</v>
      </c>
    </row>
    <row r="19" spans="1:16">
      <c r="A19" t="s">
        <v>16</v>
      </c>
      <c r="B19" s="5">
        <v>303.02629999999999</v>
      </c>
      <c r="C19" s="5">
        <v>298.46789999999999</v>
      </c>
      <c r="D19" s="5">
        <v>284.34499999999997</v>
      </c>
      <c r="E19" s="5">
        <v>266.30009999999999</v>
      </c>
      <c r="F19" s="5">
        <v>262.32260000000002</v>
      </c>
      <c r="G19" s="6">
        <v>70500</v>
      </c>
      <c r="H19" s="4">
        <f t="shared" ca="1" si="4"/>
        <v>74730</v>
      </c>
      <c r="I19" s="4">
        <f t="shared" ca="1" si="5"/>
        <v>76689.899999999994</v>
      </c>
      <c r="J19" s="4">
        <f t="shared" ca="1" si="6"/>
        <v>58204.799999999996</v>
      </c>
      <c r="K19" s="4">
        <f t="shared" ca="1" si="7"/>
        <v>60305.7</v>
      </c>
      <c r="L19">
        <f t="shared" si="8"/>
        <v>4.2982453900709219</v>
      </c>
      <c r="M19">
        <f t="shared" ca="1" si="8"/>
        <v>3.993950220794861</v>
      </c>
      <c r="N19">
        <f t="shared" ca="1" si="8"/>
        <v>3.7077242244415491</v>
      </c>
      <c r="O19">
        <f t="shared" ca="1" si="8"/>
        <v>4.5752257545769419</v>
      </c>
      <c r="P19">
        <f t="shared" ca="1" si="8"/>
        <v>4.3498806912116112</v>
      </c>
    </row>
    <row r="20" spans="1:16">
      <c r="A20" t="s">
        <v>17</v>
      </c>
      <c r="B20" s="5">
        <v>346.17570000000001</v>
      </c>
      <c r="C20" s="5">
        <v>352.18819999999999</v>
      </c>
      <c r="D20" s="5">
        <v>337.06630000000001</v>
      </c>
      <c r="E20" s="5">
        <v>310.81479999999999</v>
      </c>
      <c r="F20" s="5">
        <v>296.64749999999998</v>
      </c>
      <c r="G20" s="6">
        <v>64250</v>
      </c>
      <c r="H20" s="4">
        <f t="shared" ca="1" si="4"/>
        <v>65535</v>
      </c>
      <c r="I20" s="4">
        <f t="shared" ca="1" si="5"/>
        <v>54779.549999999996</v>
      </c>
      <c r="J20" s="4">
        <f t="shared" ca="1" si="6"/>
        <v>58596.000000000007</v>
      </c>
      <c r="K20" s="4">
        <f t="shared" ca="1" si="7"/>
        <v>53751.549999999996</v>
      </c>
      <c r="L20">
        <f t="shared" si="8"/>
        <v>5.3879486381322961</v>
      </c>
      <c r="M20">
        <f t="shared" ca="1" si="8"/>
        <v>5.3740474555580988</v>
      </c>
      <c r="N20">
        <f t="shared" ca="1" si="8"/>
        <v>6.1531410900600685</v>
      </c>
      <c r="O20">
        <f t="shared" ca="1" si="8"/>
        <v>5.3043688989009476</v>
      </c>
      <c r="P20">
        <f t="shared" ca="1" si="8"/>
        <v>5.5188641071745845</v>
      </c>
    </row>
    <row r="21" spans="1:16">
      <c r="A21" t="s">
        <v>18</v>
      </c>
      <c r="B21" s="5">
        <v>576.17139999999995</v>
      </c>
      <c r="C21" s="5">
        <v>573.49260000000004</v>
      </c>
      <c r="D21" s="5">
        <v>536.30759999999998</v>
      </c>
      <c r="E21" s="5">
        <v>491.65599999999995</v>
      </c>
      <c r="F21" s="5">
        <v>464.11689999999993</v>
      </c>
      <c r="G21" s="6">
        <v>65000</v>
      </c>
      <c r="H21" s="4">
        <f t="shared" ca="1" si="4"/>
        <v>65650</v>
      </c>
      <c r="I21" s="4">
        <f t="shared" ca="1" si="5"/>
        <v>65611</v>
      </c>
      <c r="J21" s="4">
        <f t="shared" ca="1" si="6"/>
        <v>53664</v>
      </c>
      <c r="K21" s="4">
        <f t="shared" ca="1" si="7"/>
        <v>59267</v>
      </c>
      <c r="L21">
        <f t="shared" si="8"/>
        <v>8.8641753846153826</v>
      </c>
      <c r="M21">
        <f t="shared" ca="1" si="8"/>
        <v>8.7356070068545328</v>
      </c>
      <c r="N21">
        <f t="shared" ca="1" si="8"/>
        <v>8.1740500830653389</v>
      </c>
      <c r="O21">
        <f t="shared" ca="1" si="8"/>
        <v>9.1617471675611206</v>
      </c>
      <c r="P21">
        <f t="shared" ca="1" si="8"/>
        <v>7.8309497696863328</v>
      </c>
    </row>
    <row r="22" spans="1:16">
      <c r="A22" t="s">
        <v>19</v>
      </c>
      <c r="B22" s="5">
        <v>257.65690000000001</v>
      </c>
      <c r="C22" s="5">
        <v>254.3639</v>
      </c>
      <c r="D22" s="5">
        <v>247.1859</v>
      </c>
      <c r="E22" s="5">
        <v>239.2568</v>
      </c>
      <c r="F22" s="5">
        <v>229.08919999999998</v>
      </c>
      <c r="G22" s="6">
        <v>97250</v>
      </c>
      <c r="H22" s="4">
        <f t="shared" ca="1" si="4"/>
        <v>98222.5</v>
      </c>
      <c r="I22" s="4">
        <f t="shared" ca="1" si="5"/>
        <v>93398.9</v>
      </c>
      <c r="J22" s="4">
        <f t="shared" ca="1" si="6"/>
        <v>106430.40000000001</v>
      </c>
      <c r="K22" s="4">
        <f t="shared" ca="1" si="7"/>
        <v>79531.049999999988</v>
      </c>
      <c r="L22">
        <f t="shared" si="8"/>
        <v>2.6494282776349616</v>
      </c>
      <c r="M22">
        <f t="shared" ca="1" si="8"/>
        <v>2.5896703912036445</v>
      </c>
      <c r="N22">
        <f t="shared" ca="1" si="8"/>
        <v>2.6465611479364317</v>
      </c>
      <c r="O22">
        <f t="shared" ca="1" si="8"/>
        <v>2.2480118462394199</v>
      </c>
      <c r="P22">
        <f t="shared" ca="1" si="8"/>
        <v>2.8805001317095651</v>
      </c>
    </row>
    <row r="23" spans="1:16">
      <c r="A23" t="s">
        <v>20</v>
      </c>
      <c r="B23" s="5">
        <v>457.54569999999995</v>
      </c>
      <c r="C23" s="5">
        <v>448.39189999999996</v>
      </c>
      <c r="D23" s="5">
        <v>425.77379999999999</v>
      </c>
      <c r="E23" s="5">
        <v>400.2697</v>
      </c>
      <c r="F23" s="5">
        <v>377.65159999999997</v>
      </c>
      <c r="G23" s="6">
        <v>108250</v>
      </c>
      <c r="H23" s="4">
        <f t="shared" ca="1" si="4"/>
        <v>119075.00000000001</v>
      </c>
      <c r="I23" s="4">
        <f t="shared" ca="1" si="5"/>
        <v>112450.09999999999</v>
      </c>
      <c r="J23" s="4">
        <f t="shared" ca="1" si="6"/>
        <v>116390.40000000001</v>
      </c>
      <c r="K23" s="4">
        <f t="shared" ca="1" si="7"/>
        <v>113965.6</v>
      </c>
      <c r="L23">
        <f t="shared" si="8"/>
        <v>4.2267501154734406</v>
      </c>
      <c r="M23">
        <f t="shared" ca="1" si="8"/>
        <v>3.7656258660508075</v>
      </c>
      <c r="N23">
        <f t="shared" ca="1" si="8"/>
        <v>3.7863354501240996</v>
      </c>
      <c r="O23">
        <f t="shared" ca="1" si="8"/>
        <v>3.4390267582206091</v>
      </c>
      <c r="P23">
        <f t="shared" ca="1" si="8"/>
        <v>3.3137332668805319</v>
      </c>
    </row>
    <row r="24" spans="1:16">
      <c r="A24" t="s">
        <v>21</v>
      </c>
      <c r="B24" s="5">
        <v>437.59530000000001</v>
      </c>
      <c r="C24" s="5">
        <v>431.84920000000005</v>
      </c>
      <c r="D24" s="5">
        <v>420.54199999999997</v>
      </c>
      <c r="E24" s="5">
        <v>405.71609999999998</v>
      </c>
      <c r="F24" s="5">
        <v>391.64499999999998</v>
      </c>
      <c r="G24" s="6">
        <v>160000</v>
      </c>
      <c r="H24" s="4">
        <f t="shared" ca="1" si="4"/>
        <v>145600</v>
      </c>
      <c r="I24" s="4">
        <f t="shared" ca="1" si="5"/>
        <v>133280</v>
      </c>
      <c r="J24" s="4">
        <f t="shared" ca="1" si="6"/>
        <v>144384</v>
      </c>
      <c r="K24" s="4">
        <f t="shared" ca="1" si="7"/>
        <v>157920</v>
      </c>
      <c r="L24">
        <f t="shared" si="8"/>
        <v>2.7349706249999999</v>
      </c>
      <c r="M24">
        <f t="shared" ca="1" si="8"/>
        <v>2.9659972527472531</v>
      </c>
      <c r="N24">
        <f t="shared" ca="1" si="8"/>
        <v>3.1553271308523407</v>
      </c>
      <c r="O24">
        <f t="shared" ca="1" si="8"/>
        <v>2.8099796376329786</v>
      </c>
      <c r="P24">
        <f t="shared" ca="1" si="8"/>
        <v>2.4800215298885511</v>
      </c>
    </row>
    <row r="25" spans="1:16">
      <c r="A25" t="s">
        <v>22</v>
      </c>
      <c r="B25" s="5">
        <v>553.49779999999998</v>
      </c>
      <c r="C25" s="5">
        <v>544.51049999999998</v>
      </c>
      <c r="D25" s="5">
        <v>503.81050000000005</v>
      </c>
      <c r="E25" s="5">
        <v>482.52069999999998</v>
      </c>
      <c r="F25" s="5">
        <v>469.19699999999995</v>
      </c>
      <c r="G25" s="6">
        <v>65000</v>
      </c>
      <c r="H25" s="4">
        <f t="shared" ca="1" si="4"/>
        <v>69550</v>
      </c>
      <c r="I25" s="4">
        <f t="shared" ca="1" si="5"/>
        <v>54782</v>
      </c>
      <c r="J25" s="4">
        <f t="shared" ca="1" si="6"/>
        <v>70512.000000000015</v>
      </c>
      <c r="K25" s="4">
        <f t="shared" ca="1" si="7"/>
        <v>61711</v>
      </c>
      <c r="L25">
        <f t="shared" si="8"/>
        <v>8.5153507692307677</v>
      </c>
      <c r="M25">
        <f t="shared" ca="1" si="8"/>
        <v>7.8290510424155286</v>
      </c>
      <c r="N25">
        <f t="shared" ca="1" si="8"/>
        <v>9.1966430579387399</v>
      </c>
      <c r="O25">
        <f t="shared" ca="1" si="8"/>
        <v>6.843100465169047</v>
      </c>
      <c r="P25">
        <f t="shared" ca="1" si="8"/>
        <v>7.6031339631508148</v>
      </c>
    </row>
    <row r="26" spans="1:16">
      <c r="A26" t="s">
        <v>23</v>
      </c>
      <c r="B26" s="5">
        <v>330.10289999999998</v>
      </c>
      <c r="C26" s="5">
        <v>322.9434</v>
      </c>
      <c r="D26" s="5">
        <v>311.21069999999997</v>
      </c>
      <c r="E26" s="5">
        <v>299.53719999999998</v>
      </c>
      <c r="F26" s="5">
        <v>292.93639999999999</v>
      </c>
      <c r="G26" s="6">
        <v>88250</v>
      </c>
      <c r="H26" s="4">
        <f t="shared" ca="1" si="4"/>
        <v>89132.5</v>
      </c>
      <c r="I26" s="4">
        <f t="shared" ca="1" si="5"/>
        <v>76971.649999999994</v>
      </c>
      <c r="J26" s="4">
        <f t="shared" ca="1" si="6"/>
        <v>84720</v>
      </c>
      <c r="K26" s="4">
        <f t="shared" ca="1" si="7"/>
        <v>93739.150000000009</v>
      </c>
      <c r="L26">
        <f t="shared" si="8"/>
        <v>3.7405427762039656</v>
      </c>
      <c r="M26">
        <f t="shared" ca="1" si="8"/>
        <v>3.6231834628222033</v>
      </c>
      <c r="N26">
        <f t="shared" ca="1" si="8"/>
        <v>4.0431860301812419</v>
      </c>
      <c r="O26">
        <f t="shared" ca="1" si="8"/>
        <v>3.5356137865911239</v>
      </c>
      <c r="P26">
        <f t="shared" ca="1" si="8"/>
        <v>3.125016601921395</v>
      </c>
    </row>
    <row r="27" spans="1:16">
      <c r="A27" t="s">
        <v>24</v>
      </c>
      <c r="B27" s="5">
        <v>360.96460000000002</v>
      </c>
      <c r="C27" s="5">
        <v>360.32819999999998</v>
      </c>
      <c r="D27" s="5">
        <v>345.21370000000002</v>
      </c>
      <c r="E27" s="5">
        <v>325.27809999999999</v>
      </c>
      <c r="F27" s="5">
        <v>310.9776</v>
      </c>
      <c r="G27" s="6">
        <v>65750</v>
      </c>
      <c r="H27" s="4">
        <f t="shared" ca="1" si="4"/>
        <v>74955.000000000015</v>
      </c>
      <c r="I27" s="4">
        <f t="shared" ca="1" si="5"/>
        <v>58635.85</v>
      </c>
      <c r="J27" s="4">
        <f t="shared" ca="1" si="6"/>
        <v>68169.599999999991</v>
      </c>
      <c r="K27" s="4">
        <f t="shared" ca="1" si="7"/>
        <v>69221.599999999991</v>
      </c>
      <c r="L27">
        <f t="shared" si="8"/>
        <v>5.4899558935361226</v>
      </c>
      <c r="M27">
        <f t="shared" ca="1" si="8"/>
        <v>4.8072603562137264</v>
      </c>
      <c r="N27">
        <f t="shared" ca="1" si="8"/>
        <v>5.8874169983039391</v>
      </c>
      <c r="O27">
        <f t="shared" ca="1" si="8"/>
        <v>4.7716005374829837</v>
      </c>
      <c r="P27">
        <f t="shared" ca="1" si="8"/>
        <v>4.4924936724952911</v>
      </c>
    </row>
    <row r="28" spans="1:16">
      <c r="A28" t="s">
        <v>25</v>
      </c>
      <c r="B28" s="5">
        <v>344.06669999999997</v>
      </c>
      <c r="C28" s="5">
        <v>339.20490000000001</v>
      </c>
      <c r="D28" s="5">
        <v>322.69919999999996</v>
      </c>
      <c r="E28" s="5">
        <v>298.7824</v>
      </c>
      <c r="F28" s="5">
        <v>280.58210000000003</v>
      </c>
      <c r="G28" s="6">
        <v>66750</v>
      </c>
      <c r="H28" s="4">
        <f t="shared" ca="1" si="4"/>
        <v>60075</v>
      </c>
      <c r="I28" s="4">
        <f t="shared" ca="1" si="5"/>
        <v>62798.400000000001</v>
      </c>
      <c r="J28" s="4">
        <f t="shared" ca="1" si="6"/>
        <v>72410.400000000009</v>
      </c>
      <c r="K28" s="4">
        <f t="shared" ca="1" si="7"/>
        <v>55843.049999999996</v>
      </c>
      <c r="L28">
        <f t="shared" si="8"/>
        <v>5.1545573033707859</v>
      </c>
      <c r="M28">
        <f t="shared" ca="1" si="8"/>
        <v>5.6463570536828964</v>
      </c>
      <c r="N28">
        <f t="shared" ca="1" si="8"/>
        <v>5.1386532140946262</v>
      </c>
      <c r="O28">
        <f t="shared" ca="1" si="8"/>
        <v>4.1262360102968634</v>
      </c>
      <c r="P28">
        <f t="shared" ca="1" si="8"/>
        <v>5.0244766358571038</v>
      </c>
    </row>
    <row r="29" spans="1:16">
      <c r="A29" t="s">
        <v>26</v>
      </c>
      <c r="B29" s="5">
        <v>308.89819999999997</v>
      </c>
      <c r="C29" s="5">
        <v>305.58299999999997</v>
      </c>
      <c r="D29" s="5">
        <v>290.3612</v>
      </c>
      <c r="E29" s="5">
        <v>270.46629999999999</v>
      </c>
      <c r="F29" s="5">
        <v>260.73900000000003</v>
      </c>
      <c r="G29" s="6">
        <v>131750</v>
      </c>
      <c r="H29" s="4">
        <f t="shared" ca="1" si="4"/>
        <v>114622.5</v>
      </c>
      <c r="I29" s="4">
        <f t="shared" ca="1" si="5"/>
        <v>143317.65</v>
      </c>
      <c r="J29" s="4">
        <f t="shared" ca="1" si="6"/>
        <v>130274.4</v>
      </c>
      <c r="K29" s="4">
        <f t="shared" ca="1" si="7"/>
        <v>120129.65</v>
      </c>
      <c r="L29">
        <f t="shared" si="8"/>
        <v>2.3445783681214416</v>
      </c>
      <c r="M29">
        <f t="shared" ca="1" si="8"/>
        <v>2.6659948962899951</v>
      </c>
      <c r="N29">
        <f t="shared" ca="1" si="8"/>
        <v>2.0259974957725029</v>
      </c>
      <c r="O29">
        <f t="shared" ca="1" si="8"/>
        <v>2.0761277733768106</v>
      </c>
      <c r="P29">
        <f t="shared" ca="1" si="8"/>
        <v>2.1704799772579046</v>
      </c>
    </row>
    <row r="30" spans="1:16">
      <c r="A30" t="s">
        <v>27</v>
      </c>
      <c r="B30" s="5">
        <v>298.70099999999996</v>
      </c>
      <c r="C30" s="5">
        <v>294.84929999999997</v>
      </c>
      <c r="D30" s="5">
        <v>284.2414</v>
      </c>
      <c r="E30" s="5">
        <v>267.39159999999998</v>
      </c>
      <c r="F30" s="5">
        <v>256.7319</v>
      </c>
      <c r="G30" s="6">
        <v>74000</v>
      </c>
      <c r="H30" s="4">
        <f t="shared" ca="1" si="4"/>
        <v>81400</v>
      </c>
      <c r="I30" s="4">
        <f t="shared" ca="1" si="5"/>
        <v>78321.600000000006</v>
      </c>
      <c r="J30" s="4">
        <f t="shared" ca="1" si="6"/>
        <v>73881.599999999991</v>
      </c>
      <c r="K30" s="4">
        <f t="shared" ca="1" si="7"/>
        <v>73038</v>
      </c>
      <c r="L30">
        <f t="shared" si="8"/>
        <v>4.0364999999999993</v>
      </c>
      <c r="M30">
        <f t="shared" ca="1" si="8"/>
        <v>3.6222272727272724</v>
      </c>
      <c r="N30">
        <f t="shared" ca="1" si="8"/>
        <v>3.6291572184429328</v>
      </c>
      <c r="O30">
        <f t="shared" ca="1" si="8"/>
        <v>3.6191907051282053</v>
      </c>
      <c r="P30">
        <f t="shared" ca="1" si="8"/>
        <v>3.5150455927051669</v>
      </c>
    </row>
    <row r="31" spans="1:16">
      <c r="A31" t="s">
        <v>28</v>
      </c>
      <c r="B31" s="5">
        <v>478.23239999999998</v>
      </c>
      <c r="C31" s="5">
        <v>467.03249999999997</v>
      </c>
      <c r="D31" s="5">
        <v>423.10980000000001</v>
      </c>
      <c r="E31" s="5">
        <v>393.09540000000004</v>
      </c>
      <c r="F31" s="5">
        <v>374.69900000000001</v>
      </c>
      <c r="G31" s="6">
        <v>109250</v>
      </c>
      <c r="H31" s="4">
        <f t="shared" ca="1" si="4"/>
        <v>125637.50000000001</v>
      </c>
      <c r="I31" s="4">
        <f t="shared" ca="1" si="5"/>
        <v>102782.39999999999</v>
      </c>
      <c r="J31" s="4">
        <f t="shared" ca="1" si="6"/>
        <v>90196.800000000003</v>
      </c>
      <c r="K31" s="4">
        <f t="shared" ca="1" si="7"/>
        <v>98587.199999999997</v>
      </c>
      <c r="L31">
        <f t="shared" si="8"/>
        <v>4.3774132723112125</v>
      </c>
      <c r="M31">
        <f t="shared" ca="1" si="8"/>
        <v>3.7173017610188031</v>
      </c>
      <c r="N31">
        <f t="shared" ca="1" si="8"/>
        <v>4.116558866109373</v>
      </c>
      <c r="O31">
        <f t="shared" ca="1" si="8"/>
        <v>4.3581967431217077</v>
      </c>
      <c r="P31">
        <f t="shared" ca="1" si="8"/>
        <v>3.8006860931236512</v>
      </c>
    </row>
    <row r="32" spans="1:16">
      <c r="A32" t="s">
        <v>29</v>
      </c>
      <c r="B32" s="5">
        <v>319.80950000000001</v>
      </c>
      <c r="C32" s="5">
        <v>313.8229</v>
      </c>
      <c r="D32" s="5">
        <v>305.16489999999999</v>
      </c>
      <c r="E32" s="5">
        <v>296.72520000000003</v>
      </c>
      <c r="F32" s="5">
        <v>286.81289999999996</v>
      </c>
      <c r="G32" s="6">
        <v>117000</v>
      </c>
      <c r="H32" s="4">
        <f t="shared" ca="1" si="4"/>
        <v>120510</v>
      </c>
      <c r="I32" s="4">
        <f t="shared" ca="1" si="5"/>
        <v>124979.40000000001</v>
      </c>
      <c r="J32" s="4">
        <f t="shared" ca="1" si="6"/>
        <v>121305.60000000001</v>
      </c>
      <c r="K32" s="4">
        <f t="shared" ca="1" si="7"/>
        <v>112179.59999999999</v>
      </c>
      <c r="L32">
        <f t="shared" si="8"/>
        <v>2.7334145299145298</v>
      </c>
      <c r="M32">
        <f t="shared" ca="1" si="8"/>
        <v>2.6041233092689406</v>
      </c>
      <c r="N32">
        <f t="shared" ca="1" si="8"/>
        <v>2.441721595718974</v>
      </c>
      <c r="O32">
        <f t="shared" ca="1" si="8"/>
        <v>2.446096470402026</v>
      </c>
      <c r="P32">
        <f t="shared" ca="1" si="8"/>
        <v>2.5567295658034079</v>
      </c>
    </row>
    <row r="33" spans="1:16">
      <c r="A33" t="s">
        <v>30</v>
      </c>
      <c r="B33" s="5">
        <v>516.34609999999998</v>
      </c>
      <c r="C33" s="5">
        <v>512.64609999999993</v>
      </c>
      <c r="D33" s="5">
        <v>499.89959999999996</v>
      </c>
      <c r="E33" s="5">
        <v>483.49009999999998</v>
      </c>
      <c r="F33" s="5">
        <v>471.49099999999999</v>
      </c>
      <c r="G33" s="6">
        <v>124500</v>
      </c>
      <c r="H33" s="4">
        <f t="shared" ca="1" si="4"/>
        <v>119520</v>
      </c>
      <c r="I33" s="4">
        <f t="shared" ca="1" si="5"/>
        <v>118349.7</v>
      </c>
      <c r="J33" s="4">
        <f t="shared" ca="1" si="6"/>
        <v>119520</v>
      </c>
      <c r="K33" s="4">
        <f t="shared" ca="1" si="7"/>
        <v>110008.2</v>
      </c>
      <c r="L33">
        <f t="shared" si="8"/>
        <v>4.1473582329317269</v>
      </c>
      <c r="M33">
        <f t="shared" ca="1" si="8"/>
        <v>4.2892076639892895</v>
      </c>
      <c r="N33">
        <f t="shared" ca="1" si="8"/>
        <v>4.2239194522673058</v>
      </c>
      <c r="O33">
        <f t="shared" ca="1" si="8"/>
        <v>4.0452652275769747</v>
      </c>
      <c r="P33">
        <f t="shared" ca="1" si="8"/>
        <v>4.2859623191725706</v>
      </c>
    </row>
    <row r="34" spans="1:16">
      <c r="A34" t="s">
        <v>31</v>
      </c>
      <c r="B34" s="5">
        <v>345.08789999999999</v>
      </c>
      <c r="C34" s="5">
        <v>338.82380000000001</v>
      </c>
      <c r="D34" s="5">
        <v>322.28109999999998</v>
      </c>
      <c r="E34" s="5">
        <v>303.28159999999997</v>
      </c>
      <c r="F34" s="5">
        <v>293.97979999999995</v>
      </c>
      <c r="G34" s="6">
        <v>88500</v>
      </c>
      <c r="H34" s="4">
        <f t="shared" ca="1" si="4"/>
        <v>81420</v>
      </c>
      <c r="I34" s="4">
        <f t="shared" ca="1" si="5"/>
        <v>92801.099999999991</v>
      </c>
      <c r="J34" s="4">
        <f t="shared" ca="1" si="6"/>
        <v>81561.599999999991</v>
      </c>
      <c r="K34" s="4">
        <f t="shared" ca="1" si="7"/>
        <v>91509.000000000015</v>
      </c>
      <c r="L34">
        <f t="shared" si="8"/>
        <v>3.8992983050847454</v>
      </c>
      <c r="M34">
        <f t="shared" ca="1" si="8"/>
        <v>4.1614320805698846</v>
      </c>
      <c r="N34">
        <f t="shared" ca="1" si="8"/>
        <v>3.4728155161953902</v>
      </c>
      <c r="O34">
        <f t="shared" ca="1" si="8"/>
        <v>3.7184361268047712</v>
      </c>
      <c r="P34">
        <f t="shared" ca="1" si="8"/>
        <v>3.2125779977925655</v>
      </c>
    </row>
    <row r="35" spans="1:16">
      <c r="A35" t="s">
        <v>32</v>
      </c>
      <c r="B35" s="5">
        <v>534.76099999999997</v>
      </c>
      <c r="C35" s="5">
        <v>527.39430000000004</v>
      </c>
      <c r="D35" s="5">
        <v>499.685</v>
      </c>
      <c r="E35" s="5">
        <v>482.16550000000001</v>
      </c>
      <c r="F35" s="5">
        <v>460.76839999999999</v>
      </c>
      <c r="G35" s="6">
        <v>132750</v>
      </c>
      <c r="H35" s="4">
        <f t="shared" ca="1" si="4"/>
        <v>136732.5</v>
      </c>
      <c r="I35" s="4">
        <f t="shared" ca="1" si="5"/>
        <v>139201.65</v>
      </c>
      <c r="J35" s="4">
        <f t="shared" ca="1" si="6"/>
        <v>112147.2</v>
      </c>
      <c r="K35" s="4">
        <f t="shared" ca="1" si="7"/>
        <v>109810.79999999999</v>
      </c>
      <c r="L35">
        <f t="shared" si="8"/>
        <v>4.0283314500941616</v>
      </c>
      <c r="M35">
        <f t="shared" ca="1" si="8"/>
        <v>3.8571246777466954</v>
      </c>
      <c r="N35">
        <f t="shared" ca="1" si="8"/>
        <v>3.589648542240699</v>
      </c>
      <c r="O35">
        <f t="shared" ca="1" si="8"/>
        <v>4.2993984691548253</v>
      </c>
      <c r="P35">
        <f t="shared" ca="1" si="8"/>
        <v>4.1960207921260935</v>
      </c>
    </row>
    <row r="36" spans="1:16">
      <c r="A36" t="s">
        <v>33</v>
      </c>
      <c r="B36" s="5">
        <v>274.42900000000003</v>
      </c>
      <c r="C36" s="5">
        <v>269.02330000000001</v>
      </c>
      <c r="D36" s="5">
        <v>256.4581</v>
      </c>
      <c r="E36" s="5">
        <v>246.55689999999998</v>
      </c>
      <c r="F36" s="5">
        <v>236.43369999999999</v>
      </c>
      <c r="G36" s="6">
        <v>94500</v>
      </c>
      <c r="H36" s="4">
        <f t="shared" ca="1" si="4"/>
        <v>87885</v>
      </c>
      <c r="I36" s="4">
        <f t="shared" ca="1" si="5"/>
        <v>101871.00000000001</v>
      </c>
      <c r="J36" s="4">
        <f t="shared" ca="1" si="6"/>
        <v>81648</v>
      </c>
      <c r="K36" s="4">
        <f t="shared" ca="1" si="7"/>
        <v>75505.5</v>
      </c>
      <c r="L36">
        <f t="shared" si="8"/>
        <v>2.9040105820105828</v>
      </c>
      <c r="M36">
        <f t="shared" ca="1" si="8"/>
        <v>3.0610832337714058</v>
      </c>
      <c r="N36">
        <f t="shared" ca="1" si="8"/>
        <v>2.5174789684993764</v>
      </c>
      <c r="O36">
        <f t="shared" ca="1" si="8"/>
        <v>3.0197543111894962</v>
      </c>
      <c r="P36">
        <f t="shared" ca="1" si="8"/>
        <v>3.131344074272735</v>
      </c>
    </row>
    <row r="37" spans="1:16">
      <c r="A37" t="s">
        <v>34</v>
      </c>
      <c r="B37" s="5">
        <v>260.38010000000003</v>
      </c>
      <c r="C37" s="5">
        <v>253.85330000000002</v>
      </c>
      <c r="D37" s="5">
        <v>245.05469999999997</v>
      </c>
      <c r="E37" s="5">
        <v>236.47809999999998</v>
      </c>
      <c r="F37" s="5">
        <v>235.77879999999999</v>
      </c>
      <c r="G37" s="6">
        <v>77000</v>
      </c>
      <c r="H37" s="4">
        <f t="shared" ca="1" si="4"/>
        <v>71610</v>
      </c>
      <c r="I37" s="4">
        <f t="shared" ca="1" si="5"/>
        <v>64141</v>
      </c>
      <c r="J37" s="4">
        <f t="shared" ca="1" si="6"/>
        <v>70963.199999999997</v>
      </c>
      <c r="K37" s="4">
        <f t="shared" ca="1" si="7"/>
        <v>65141.999999999993</v>
      </c>
      <c r="L37">
        <f t="shared" si="8"/>
        <v>3.3815597402597408</v>
      </c>
      <c r="M37">
        <f t="shared" ca="1" si="8"/>
        <v>3.5449420472001121</v>
      </c>
      <c r="N37">
        <f t="shared" ca="1" si="8"/>
        <v>3.820562510718573</v>
      </c>
      <c r="O37">
        <f t="shared" ca="1" si="8"/>
        <v>3.3324046829906204</v>
      </c>
      <c r="P37">
        <f t="shared" ca="1" si="8"/>
        <v>3.6194590279696666</v>
      </c>
    </row>
    <row r="38" spans="1:16">
      <c r="A38" t="s">
        <v>35</v>
      </c>
      <c r="B38" s="5">
        <v>297.00639999999999</v>
      </c>
      <c r="C38" s="5">
        <v>296.8177</v>
      </c>
      <c r="D38" s="5">
        <v>290.26869999999997</v>
      </c>
      <c r="E38" s="5">
        <v>274.95440000000002</v>
      </c>
      <c r="F38" s="5">
        <v>264.35390000000001</v>
      </c>
      <c r="G38" s="6">
        <v>62250</v>
      </c>
      <c r="H38" s="4">
        <f t="shared" ca="1" si="4"/>
        <v>69097.5</v>
      </c>
      <c r="I38" s="4">
        <f t="shared" ca="1" si="5"/>
        <v>69545.700000000012</v>
      </c>
      <c r="J38" s="4">
        <f t="shared" ca="1" si="6"/>
        <v>56174.400000000001</v>
      </c>
      <c r="K38" s="4">
        <f t="shared" ca="1" si="7"/>
        <v>53248.649999999994</v>
      </c>
      <c r="L38">
        <f t="shared" si="8"/>
        <v>4.7711871485943771</v>
      </c>
      <c r="M38">
        <f t="shared" ca="1" si="8"/>
        <v>4.2956358768406959</v>
      </c>
      <c r="N38">
        <f t="shared" ca="1" si="8"/>
        <v>4.173783569652759</v>
      </c>
      <c r="O38">
        <f t="shared" ca="1" si="8"/>
        <v>4.894656640747387</v>
      </c>
      <c r="P38">
        <f t="shared" ca="1" si="8"/>
        <v>4.9645183492914855</v>
      </c>
    </row>
    <row r="39" spans="1:16">
      <c r="A39" t="s">
        <v>36</v>
      </c>
      <c r="B39" s="5">
        <v>336.31150000000002</v>
      </c>
      <c r="C39" s="5">
        <v>339.67109999999997</v>
      </c>
      <c r="D39" s="5">
        <v>332.43759999999997</v>
      </c>
      <c r="E39" s="5">
        <v>316.26859999999999</v>
      </c>
      <c r="F39" s="5">
        <v>305.77909999999997</v>
      </c>
      <c r="G39" s="6">
        <v>64000</v>
      </c>
      <c r="H39" s="4">
        <f t="shared" ca="1" si="4"/>
        <v>72960.000000000015</v>
      </c>
      <c r="I39" s="4">
        <f t="shared" ca="1" si="5"/>
        <v>71500.800000000017</v>
      </c>
      <c r="J39" s="4">
        <f t="shared" ca="1" si="6"/>
        <v>55296</v>
      </c>
      <c r="K39" s="4">
        <f t="shared" ca="1" si="7"/>
        <v>59558.399999999994</v>
      </c>
      <c r="L39">
        <f t="shared" si="8"/>
        <v>5.2548671875000004</v>
      </c>
      <c r="M39">
        <f t="shared" ca="1" si="8"/>
        <v>4.6555797697368408</v>
      </c>
      <c r="N39">
        <f t="shared" ca="1" si="8"/>
        <v>4.6494249015395619</v>
      </c>
      <c r="O39">
        <f t="shared" ca="1" si="8"/>
        <v>5.7195565682870368</v>
      </c>
      <c r="P39">
        <f t="shared" ca="1" si="8"/>
        <v>5.1341053486997641</v>
      </c>
    </row>
    <row r="40" spans="1:16">
      <c r="A40" t="s">
        <v>37</v>
      </c>
      <c r="B40" s="5">
        <v>366.3</v>
      </c>
      <c r="C40" s="5">
        <v>366.411</v>
      </c>
      <c r="D40" s="5">
        <v>356.0917</v>
      </c>
      <c r="E40" s="5">
        <v>328.94110000000001</v>
      </c>
      <c r="F40" s="5">
        <v>307.76599999999996</v>
      </c>
      <c r="G40" s="6">
        <v>127500</v>
      </c>
      <c r="H40" s="4">
        <f t="shared" ca="1" si="4"/>
        <v>146625.00000000003</v>
      </c>
      <c r="I40" s="4">
        <f t="shared" ca="1" si="5"/>
        <v>124950</v>
      </c>
      <c r="J40" s="4">
        <f t="shared" ca="1" si="6"/>
        <v>115056.00000000001</v>
      </c>
      <c r="K40" s="4">
        <f t="shared" ca="1" si="7"/>
        <v>112659.00000000001</v>
      </c>
      <c r="L40">
        <f t="shared" si="8"/>
        <v>2.8729411764705883</v>
      </c>
      <c r="M40">
        <f t="shared" ca="1" si="8"/>
        <v>2.4989667519181582</v>
      </c>
      <c r="N40">
        <f t="shared" ca="1" si="8"/>
        <v>2.849873549419768</v>
      </c>
      <c r="O40">
        <f t="shared" ca="1" si="8"/>
        <v>2.8589651995549987</v>
      </c>
      <c r="P40">
        <f t="shared" ca="1" si="8"/>
        <v>2.7318367817928428</v>
      </c>
    </row>
    <row r="41" spans="1:16">
      <c r="A41" t="s">
        <v>38</v>
      </c>
      <c r="B41" s="5">
        <v>367.16210000000001</v>
      </c>
      <c r="C41" s="5">
        <v>368.7568</v>
      </c>
      <c r="D41" s="5">
        <v>357.50139999999999</v>
      </c>
      <c r="E41" s="5">
        <v>338.90520000000004</v>
      </c>
      <c r="F41" s="5">
        <v>326.0181</v>
      </c>
      <c r="G41" s="6">
        <v>75000</v>
      </c>
      <c r="H41" s="4">
        <f t="shared" ca="1" si="4"/>
        <v>75000</v>
      </c>
      <c r="I41" s="4">
        <f t="shared" ca="1" si="5"/>
        <v>74235</v>
      </c>
      <c r="J41" s="4">
        <f t="shared" ca="1" si="6"/>
        <v>75600</v>
      </c>
      <c r="K41" s="4">
        <f t="shared" ca="1" si="7"/>
        <v>63450</v>
      </c>
      <c r="L41">
        <f t="shared" si="8"/>
        <v>4.895494666666667</v>
      </c>
      <c r="M41">
        <f t="shared" ca="1" si="8"/>
        <v>4.916757333333333</v>
      </c>
      <c r="N41">
        <f t="shared" ca="1" si="8"/>
        <v>4.8158065602478608</v>
      </c>
      <c r="O41">
        <f t="shared" ca="1" si="8"/>
        <v>4.4828730158730163</v>
      </c>
      <c r="P41">
        <f t="shared" ca="1" si="8"/>
        <v>5.1381891252955079</v>
      </c>
    </row>
    <row r="42" spans="1:16">
      <c r="A42" t="s">
        <v>39</v>
      </c>
      <c r="B42" s="5">
        <v>511.57680000000005</v>
      </c>
      <c r="C42" s="5">
        <v>499.06709999999998</v>
      </c>
      <c r="D42" s="5">
        <v>481.23680000000002</v>
      </c>
      <c r="E42" s="5">
        <v>455.43300000000005</v>
      </c>
      <c r="F42" s="5">
        <v>433.26260000000002</v>
      </c>
      <c r="G42" s="6">
        <v>117750</v>
      </c>
      <c r="H42" s="4">
        <f t="shared" ca="1" si="4"/>
        <v>104797.5</v>
      </c>
      <c r="I42" s="4">
        <f t="shared" ca="1" si="5"/>
        <v>107317.34999999999</v>
      </c>
      <c r="J42" s="4">
        <f t="shared" ca="1" si="6"/>
        <v>115300.8</v>
      </c>
      <c r="K42" s="4">
        <f t="shared" ca="1" si="7"/>
        <v>115112.4</v>
      </c>
      <c r="L42">
        <f t="shared" si="8"/>
        <v>4.3446012738853508</v>
      </c>
      <c r="M42">
        <f t="shared" ca="1" si="8"/>
        <v>4.7622042510556071</v>
      </c>
      <c r="N42">
        <f t="shared" ca="1" si="8"/>
        <v>4.484240432697975</v>
      </c>
      <c r="O42">
        <f t="shared" ca="1" si="8"/>
        <v>3.9499552474917783</v>
      </c>
      <c r="P42">
        <f t="shared" ca="1" si="8"/>
        <v>3.7638221425319953</v>
      </c>
    </row>
    <row r="43" spans="1:16">
      <c r="A43" t="s">
        <v>40</v>
      </c>
      <c r="B43" s="5">
        <v>412.51300000000003</v>
      </c>
      <c r="C43" s="5">
        <v>406.47089999999997</v>
      </c>
      <c r="D43" s="5">
        <v>379.33140000000003</v>
      </c>
      <c r="E43" s="5">
        <v>344.38119999999998</v>
      </c>
      <c r="F43" s="5">
        <v>322.11090000000002</v>
      </c>
      <c r="G43" s="6">
        <v>95250</v>
      </c>
      <c r="H43" s="4">
        <f t="shared" ca="1" si="4"/>
        <v>91440</v>
      </c>
      <c r="I43" s="4">
        <f t="shared" ca="1" si="5"/>
        <v>90544.65</v>
      </c>
      <c r="J43" s="4">
        <f t="shared" ca="1" si="6"/>
        <v>77724</v>
      </c>
      <c r="K43" s="4">
        <f t="shared" ca="1" si="7"/>
        <v>92221.049999999988</v>
      </c>
      <c r="L43">
        <f t="shared" si="8"/>
        <v>4.3308451443569558</v>
      </c>
      <c r="M43">
        <f t="shared" ca="1" si="8"/>
        <v>4.4452198162729655</v>
      </c>
      <c r="N43">
        <f t="shared" ca="1" si="8"/>
        <v>4.1894402374960871</v>
      </c>
      <c r="O43">
        <f t="shared" ca="1" si="8"/>
        <v>4.4308218825587975</v>
      </c>
      <c r="P43">
        <f t="shared" ca="1" si="8"/>
        <v>3.4928131917821372</v>
      </c>
    </row>
    <row r="44" spans="1:16">
      <c r="A44" t="s">
        <v>41</v>
      </c>
      <c r="B44" s="5">
        <v>275.77210000000002</v>
      </c>
      <c r="C44" s="5">
        <v>267.05119999999999</v>
      </c>
      <c r="D44" s="5">
        <v>257.55330000000004</v>
      </c>
      <c r="E44" s="5">
        <v>241.35099999999997</v>
      </c>
      <c r="F44" s="5">
        <v>231.07239999999999</v>
      </c>
      <c r="G44" s="6">
        <v>83000</v>
      </c>
      <c r="H44" s="4">
        <f t="shared" ca="1" si="4"/>
        <v>77190</v>
      </c>
      <c r="I44" s="4">
        <f t="shared" ca="1" si="5"/>
        <v>70765.8</v>
      </c>
      <c r="J44" s="4">
        <f t="shared" ca="1" si="6"/>
        <v>70915.199999999997</v>
      </c>
      <c r="K44" s="4">
        <f t="shared" ca="1" si="7"/>
        <v>78800.2</v>
      </c>
      <c r="L44">
        <f t="shared" si="8"/>
        <v>3.3225554216867472</v>
      </c>
      <c r="M44">
        <f t="shared" ca="1" si="8"/>
        <v>3.4596605777950513</v>
      </c>
      <c r="N44">
        <f t="shared" ca="1" si="8"/>
        <v>3.6395165461282151</v>
      </c>
      <c r="O44">
        <f t="shared" ca="1" si="8"/>
        <v>3.4033747348946344</v>
      </c>
      <c r="P44">
        <f t="shared" ca="1" si="8"/>
        <v>2.9323834203466488</v>
      </c>
    </row>
    <row r="45" spans="1:16">
      <c r="A45" t="s">
        <v>42</v>
      </c>
      <c r="B45" s="5">
        <v>319.45429999999999</v>
      </c>
      <c r="C45" s="5">
        <v>317.53399999999999</v>
      </c>
      <c r="D45" s="5">
        <v>304.61359999999996</v>
      </c>
      <c r="E45" s="5">
        <v>288.15600000000001</v>
      </c>
      <c r="F45" s="5">
        <v>278.88010000000003</v>
      </c>
      <c r="G45" s="6">
        <v>96250</v>
      </c>
      <c r="H45" s="4">
        <f t="shared" ca="1" si="4"/>
        <v>107800.00000000001</v>
      </c>
      <c r="I45" s="4">
        <f t="shared" ca="1" si="5"/>
        <v>98098</v>
      </c>
      <c r="J45" s="4">
        <f t="shared" ca="1" si="6"/>
        <v>79464</v>
      </c>
      <c r="K45" s="4">
        <f t="shared" ca="1" si="7"/>
        <v>94094</v>
      </c>
      <c r="L45">
        <f t="shared" si="8"/>
        <v>3.3190057142857143</v>
      </c>
      <c r="M45">
        <f t="shared" ca="1" si="8"/>
        <v>2.9455844155844151</v>
      </c>
      <c r="N45">
        <f t="shared" ca="1" si="8"/>
        <v>3.1051968439723541</v>
      </c>
      <c r="O45">
        <f t="shared" ca="1" si="8"/>
        <v>3.6262458471760799</v>
      </c>
      <c r="P45">
        <f t="shared" ca="1" si="8"/>
        <v>2.9638457287393463</v>
      </c>
    </row>
    <row r="46" spans="1:16">
      <c r="A46" t="s">
        <v>43</v>
      </c>
      <c r="B46" s="5">
        <v>423.22449999999998</v>
      </c>
      <c r="C46" s="5">
        <v>426.33249999999998</v>
      </c>
      <c r="D46" s="5">
        <v>405.82339999999999</v>
      </c>
      <c r="E46" s="5">
        <v>373.29669999999999</v>
      </c>
      <c r="F46" s="5">
        <v>345.66140000000001</v>
      </c>
      <c r="G46" s="6">
        <v>90500</v>
      </c>
      <c r="H46" s="4">
        <f t="shared" ca="1" si="4"/>
        <v>97740</v>
      </c>
      <c r="I46" s="4">
        <f t="shared" ca="1" si="5"/>
        <v>99332.800000000017</v>
      </c>
      <c r="J46" s="4">
        <f t="shared" ca="1" si="6"/>
        <v>87748.800000000003</v>
      </c>
      <c r="K46" s="4">
        <f t="shared" ca="1" si="7"/>
        <v>89323.5</v>
      </c>
      <c r="L46">
        <f t="shared" si="8"/>
        <v>4.6765138121546963</v>
      </c>
      <c r="M46">
        <f t="shared" ca="1" si="8"/>
        <v>4.3619040311029265</v>
      </c>
      <c r="N46">
        <f t="shared" ca="1" si="8"/>
        <v>4.0854924053283499</v>
      </c>
      <c r="O46">
        <f t="shared" ca="1" si="8"/>
        <v>4.2541516237259085</v>
      </c>
      <c r="P46">
        <f t="shared" ca="1" si="8"/>
        <v>3.8697699933388194</v>
      </c>
    </row>
    <row r="47" spans="1:16">
      <c r="A47" t="s">
        <v>44</v>
      </c>
      <c r="B47" s="5">
        <v>353.03179999999998</v>
      </c>
      <c r="C47" s="5">
        <v>348.24029999999999</v>
      </c>
      <c r="D47" s="5">
        <v>329.69960000000003</v>
      </c>
      <c r="E47" s="5">
        <v>306.87430000000001</v>
      </c>
      <c r="F47" s="5">
        <v>293.11400000000003</v>
      </c>
      <c r="G47" s="6">
        <v>136250</v>
      </c>
      <c r="H47" s="4">
        <f t="shared" ca="1" si="4"/>
        <v>140337.5</v>
      </c>
      <c r="I47" s="4">
        <f t="shared" ca="1" si="5"/>
        <v>118837.25</v>
      </c>
      <c r="J47" s="4">
        <f t="shared" ca="1" si="6"/>
        <v>121644</v>
      </c>
      <c r="K47" s="4">
        <f t="shared" ca="1" si="7"/>
        <v>130636.49999999999</v>
      </c>
      <c r="L47">
        <f t="shared" si="8"/>
        <v>2.5910590825688073</v>
      </c>
      <c r="M47">
        <f t="shared" ca="1" si="8"/>
        <v>2.4814486505745079</v>
      </c>
      <c r="N47">
        <f t="shared" ca="1" si="8"/>
        <v>2.7743792455648379</v>
      </c>
      <c r="O47">
        <f t="shared" ca="1" si="8"/>
        <v>2.5227245075794942</v>
      </c>
      <c r="P47">
        <f t="shared" ca="1" si="8"/>
        <v>2.243737393454357</v>
      </c>
    </row>
    <row r="48" spans="1:16">
      <c r="A48" t="s">
        <v>45</v>
      </c>
      <c r="B48" s="5">
        <v>290.58690000000001</v>
      </c>
      <c r="C48" s="5">
        <v>287.83409999999998</v>
      </c>
      <c r="D48" s="5">
        <v>282.13979999999998</v>
      </c>
      <c r="E48" s="5">
        <v>271.1952</v>
      </c>
      <c r="F48" s="5">
        <v>259.17020000000002</v>
      </c>
      <c r="G48" s="6">
        <v>97500</v>
      </c>
      <c r="H48" s="4">
        <f t="shared" ca="1" si="4"/>
        <v>103350</v>
      </c>
      <c r="I48" s="4">
        <f t="shared" ca="1" si="5"/>
        <v>84084</v>
      </c>
      <c r="J48" s="4">
        <f t="shared" ca="1" si="6"/>
        <v>92664</v>
      </c>
      <c r="K48" s="4">
        <f t="shared" ca="1" si="7"/>
        <v>85234.5</v>
      </c>
      <c r="L48">
        <f t="shared" si="8"/>
        <v>2.9803784615384616</v>
      </c>
      <c r="M48">
        <f t="shared" ca="1" si="8"/>
        <v>2.785042089985486</v>
      </c>
      <c r="N48">
        <f t="shared" ca="1" si="8"/>
        <v>3.3554516911659769</v>
      </c>
      <c r="O48">
        <f t="shared" ca="1" si="8"/>
        <v>2.9266511266511266</v>
      </c>
      <c r="P48">
        <f t="shared" ca="1" si="8"/>
        <v>3.0406724976388668</v>
      </c>
    </row>
    <row r="49" spans="1:16">
      <c r="A49" t="s">
        <v>46</v>
      </c>
      <c r="B49" s="5">
        <v>318.63659999999999</v>
      </c>
      <c r="C49" s="5">
        <v>316.6275</v>
      </c>
      <c r="D49" s="5">
        <v>303.92539999999997</v>
      </c>
      <c r="E49" s="5">
        <v>290.66829999999999</v>
      </c>
      <c r="F49" s="5">
        <v>279.89019999999999</v>
      </c>
      <c r="G49" s="6">
        <v>111250</v>
      </c>
      <c r="H49" s="4">
        <f t="shared" ca="1" si="4"/>
        <v>120150.00000000001</v>
      </c>
      <c r="I49" s="4">
        <f t="shared" ca="1" si="5"/>
        <v>95942</v>
      </c>
      <c r="J49" s="4">
        <f t="shared" ca="1" si="6"/>
        <v>91848</v>
      </c>
      <c r="K49" s="4">
        <f t="shared" ca="1" si="7"/>
        <v>90980.25</v>
      </c>
      <c r="L49">
        <f t="shared" si="8"/>
        <v>2.8641492134831457</v>
      </c>
      <c r="M49">
        <f t="shared" ca="1" si="8"/>
        <v>2.6352684144818972</v>
      </c>
      <c r="N49">
        <f t="shared" ca="1" si="8"/>
        <v>3.1678034645931912</v>
      </c>
      <c r="O49">
        <f t="shared" ca="1" si="8"/>
        <v>3.1646666231164531</v>
      </c>
      <c r="P49">
        <f t="shared" ca="1" si="8"/>
        <v>3.0763841602985265</v>
      </c>
    </row>
    <row r="50" spans="1:16">
      <c r="A50" t="s">
        <v>47</v>
      </c>
      <c r="B50" s="5">
        <v>394.73079999999999</v>
      </c>
      <c r="C50" s="5">
        <v>383.16829999999999</v>
      </c>
      <c r="D50" s="5">
        <v>368.10559999999998</v>
      </c>
      <c r="E50" s="5">
        <v>346.0795</v>
      </c>
      <c r="F50" s="5">
        <v>329.36660000000001</v>
      </c>
      <c r="G50" s="6">
        <v>155250</v>
      </c>
      <c r="H50" s="4">
        <f t="shared" ca="1" si="4"/>
        <v>163012.5</v>
      </c>
      <c r="I50" s="4">
        <f t="shared" ca="1" si="5"/>
        <v>164316.6</v>
      </c>
      <c r="J50" s="4">
        <f t="shared" ca="1" si="6"/>
        <v>163944</v>
      </c>
      <c r="K50" s="4">
        <f t="shared" ca="1" si="7"/>
        <v>145935</v>
      </c>
      <c r="L50">
        <f t="shared" si="8"/>
        <v>2.5425494363929144</v>
      </c>
      <c r="M50">
        <f t="shared" ca="1" si="8"/>
        <v>2.3505455103136264</v>
      </c>
      <c r="N50">
        <f t="shared" ca="1" si="8"/>
        <v>2.240221620943958</v>
      </c>
      <c r="O50">
        <f t="shared" ca="1" si="8"/>
        <v>2.1109616698384812</v>
      </c>
      <c r="P50">
        <f t="shared" ca="1" si="8"/>
        <v>2.256940418679549</v>
      </c>
    </row>
    <row r="51" spans="1:16">
      <c r="A51" t="s">
        <v>48</v>
      </c>
      <c r="B51" s="5">
        <v>350.03109999999998</v>
      </c>
      <c r="C51" s="5">
        <v>347.34859999999998</v>
      </c>
      <c r="D51" s="5">
        <v>338.23919999999998</v>
      </c>
      <c r="E51" s="5">
        <v>332.23779999999999</v>
      </c>
      <c r="F51" s="5">
        <v>326.83580000000001</v>
      </c>
      <c r="G51" s="6">
        <v>74250</v>
      </c>
      <c r="H51" s="4">
        <f t="shared" ca="1" si="4"/>
        <v>80190</v>
      </c>
      <c r="I51" s="4">
        <f t="shared" ca="1" si="5"/>
        <v>61850.25</v>
      </c>
      <c r="J51" s="4">
        <f t="shared" ca="1" si="6"/>
        <v>64864.799999999996</v>
      </c>
      <c r="K51" s="4">
        <f t="shared" ca="1" si="7"/>
        <v>68399.099999999991</v>
      </c>
      <c r="L51">
        <f t="shared" si="8"/>
        <v>4.7142235690235683</v>
      </c>
      <c r="M51">
        <f t="shared" ca="1" si="8"/>
        <v>4.3315700211996502</v>
      </c>
      <c r="N51">
        <f t="shared" ca="1" si="8"/>
        <v>5.4686795930493401</v>
      </c>
      <c r="O51">
        <f t="shared" ca="1" si="8"/>
        <v>5.1220045386712059</v>
      </c>
      <c r="P51">
        <f t="shared" ca="1" si="8"/>
        <v>4.7783640428017335</v>
      </c>
    </row>
    <row r="52" spans="1:16">
      <c r="A52" t="s">
        <v>49</v>
      </c>
      <c r="B52" s="5">
        <v>283.94540000000001</v>
      </c>
      <c r="C52" s="5">
        <v>279.79400000000004</v>
      </c>
      <c r="D52" s="5">
        <v>270.91399999999999</v>
      </c>
      <c r="E52" s="5">
        <v>259.54390000000001</v>
      </c>
      <c r="F52" s="5">
        <v>248.26259999999999</v>
      </c>
      <c r="G52" s="6">
        <v>76750</v>
      </c>
      <c r="H52" s="4">
        <f t="shared" ca="1" si="4"/>
        <v>71377.5</v>
      </c>
      <c r="I52" s="4">
        <f t="shared" ca="1" si="5"/>
        <v>78975.75</v>
      </c>
      <c r="J52" s="4">
        <f t="shared" ca="1" si="6"/>
        <v>76627.199999999997</v>
      </c>
      <c r="K52" s="4">
        <f t="shared" ca="1" si="7"/>
        <v>69259.199999999997</v>
      </c>
      <c r="L52">
        <f t="shared" si="8"/>
        <v>3.6996143322475574</v>
      </c>
      <c r="M52">
        <f t="shared" ca="1" si="8"/>
        <v>3.9199187419004597</v>
      </c>
      <c r="N52">
        <f t="shared" ca="1" si="8"/>
        <v>3.4303441246205324</v>
      </c>
      <c r="O52">
        <f t="shared" ca="1" si="8"/>
        <v>3.387098836966508</v>
      </c>
      <c r="P52">
        <f t="shared" ca="1" si="8"/>
        <v>3.584543280892647</v>
      </c>
    </row>
    <row r="53" spans="1:16">
      <c r="A53" t="s">
        <v>50</v>
      </c>
      <c r="B53" s="5">
        <v>287.20139999999998</v>
      </c>
      <c r="C53" s="5">
        <v>283.3571</v>
      </c>
      <c r="D53" s="5">
        <v>275.46499999999997</v>
      </c>
      <c r="E53" s="5">
        <v>264.24289999999996</v>
      </c>
      <c r="F53" s="5">
        <v>256.05849999999998</v>
      </c>
      <c r="G53" s="6">
        <v>80750</v>
      </c>
      <c r="H53" s="4">
        <f t="shared" ca="1" si="4"/>
        <v>73482.5</v>
      </c>
      <c r="I53" s="4">
        <f t="shared" ca="1" si="5"/>
        <v>89422.550000000017</v>
      </c>
      <c r="J53" s="4">
        <f t="shared" ca="1" si="6"/>
        <v>73644</v>
      </c>
      <c r="K53" s="4">
        <f t="shared" ca="1" si="7"/>
        <v>79700.25</v>
      </c>
      <c r="L53">
        <f t="shared" si="8"/>
        <v>3.556673684210526</v>
      </c>
      <c r="M53">
        <f t="shared" ca="1" si="8"/>
        <v>3.8561167624944712</v>
      </c>
      <c r="N53">
        <f t="shared" ca="1" si="8"/>
        <v>3.080486968890956</v>
      </c>
      <c r="O53">
        <f t="shared" ca="1" si="8"/>
        <v>3.5881117266851335</v>
      </c>
      <c r="P53">
        <f t="shared" ca="1" si="8"/>
        <v>3.2127690941998295</v>
      </c>
    </row>
    <row r="54" spans="1:16">
      <c r="A54" t="s">
        <v>51</v>
      </c>
      <c r="B54" s="5">
        <v>396.07389999999998</v>
      </c>
      <c r="C54" s="5">
        <v>391.98170000000005</v>
      </c>
      <c r="D54" s="5">
        <v>373.1524</v>
      </c>
      <c r="E54" s="5">
        <v>349.6574</v>
      </c>
      <c r="F54" s="5">
        <v>331.76419999999996</v>
      </c>
      <c r="G54" s="6">
        <v>102550</v>
      </c>
      <c r="H54" s="4">
        <f t="shared" ca="1" si="4"/>
        <v>93320.5</v>
      </c>
      <c r="I54" s="4">
        <f t="shared" ca="1" si="5"/>
        <v>99494.01</v>
      </c>
      <c r="J54" s="4">
        <f t="shared" ca="1" si="6"/>
        <v>104354.87999999999</v>
      </c>
      <c r="K54" s="4">
        <f t="shared" ca="1" si="7"/>
        <v>109892.58</v>
      </c>
      <c r="L54">
        <f t="shared" si="8"/>
        <v>3.8622515845928813</v>
      </c>
      <c r="M54">
        <f t="shared" ca="1" si="8"/>
        <v>4.2003814810250706</v>
      </c>
      <c r="N54">
        <f t="shared" ca="1" si="8"/>
        <v>3.750501160823652</v>
      </c>
      <c r="O54">
        <f t="shared" ca="1" si="8"/>
        <v>3.3506569122593985</v>
      </c>
      <c r="P54">
        <f t="shared" ca="1" si="8"/>
        <v>3.0189863592246167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2CF24-020B-4442-9BD1-F5EFC32DCA07}">
  <dimension ref="A1:L194"/>
  <sheetViews>
    <sheetView workbookViewId="0">
      <selection activeCell="H26" sqref="H26"/>
    </sheetView>
  </sheetViews>
  <sheetFormatPr defaultRowHeight="14.5"/>
  <cols>
    <col min="1" max="1" width="19.1796875" customWidth="1"/>
    <col min="2" max="2" width="26" customWidth="1"/>
    <col min="3" max="3" width="20.54296875" customWidth="1"/>
    <col min="6" max="6" width="21" customWidth="1"/>
    <col min="7" max="7" width="22.1796875" customWidth="1"/>
    <col min="10" max="10" width="23.7265625" customWidth="1"/>
    <col min="11" max="11" width="20.453125" customWidth="1"/>
  </cols>
  <sheetData>
    <row r="1" spans="1:12">
      <c r="B1" t="s">
        <v>149</v>
      </c>
      <c r="F1" t="s">
        <v>156</v>
      </c>
      <c r="J1" s="26" t="s">
        <v>150</v>
      </c>
    </row>
    <row r="2" spans="1:12">
      <c r="B2" s="11" t="s">
        <v>54</v>
      </c>
      <c r="C2" s="11" t="s">
        <v>163</v>
      </c>
      <c r="D2" s="11" t="s">
        <v>55</v>
      </c>
      <c r="F2" s="11" t="s">
        <v>54</v>
      </c>
      <c r="G2" s="11" t="s">
        <v>163</v>
      </c>
      <c r="H2" s="11" t="s">
        <v>55</v>
      </c>
      <c r="J2" s="28" t="s">
        <v>54</v>
      </c>
      <c r="K2" s="11" t="s">
        <v>163</v>
      </c>
      <c r="L2" s="11" t="s">
        <v>55</v>
      </c>
    </row>
    <row r="3" spans="1:12">
      <c r="A3" t="s">
        <v>0</v>
      </c>
      <c r="B3" s="7" t="s">
        <v>60</v>
      </c>
      <c r="C3" s="12">
        <v>199537</v>
      </c>
      <c r="D3" s="13">
        <v>1.3468398230762881E-2</v>
      </c>
      <c r="F3" s="7" t="s">
        <v>157</v>
      </c>
      <c r="G3" s="12">
        <f>SUM(C3:C5)</f>
        <v>698782</v>
      </c>
      <c r="H3" s="31">
        <f>G3/G$12</f>
        <v>4.7166561853134746E-2</v>
      </c>
      <c r="J3" s="27" t="s">
        <v>60</v>
      </c>
    </row>
    <row r="4" spans="1:12">
      <c r="B4" s="8" t="s">
        <v>61</v>
      </c>
      <c r="C4" s="12">
        <v>243795</v>
      </c>
      <c r="D4" s="13">
        <v>1.645573576163236E-2</v>
      </c>
      <c r="F4" s="8" t="s">
        <v>158</v>
      </c>
      <c r="G4" s="12">
        <f>SUM(C6:C9)</f>
        <v>2654232</v>
      </c>
      <c r="H4" s="31">
        <f>G4/G$12</f>
        <v>0.17915601403666601</v>
      </c>
      <c r="J4" s="29" t="s">
        <v>151</v>
      </c>
    </row>
    <row r="5" spans="1:12">
      <c r="B5" s="9" t="s">
        <v>62</v>
      </c>
      <c r="C5" s="12">
        <v>255450</v>
      </c>
      <c r="D5" s="13">
        <v>1.7242427860739502E-2</v>
      </c>
      <c r="F5" s="9" t="s">
        <v>152</v>
      </c>
      <c r="G5" s="12">
        <f>SUM(C10:C13)</f>
        <v>5333539</v>
      </c>
      <c r="H5" s="31">
        <f t="shared" ref="H5:H10" si="0">G5/G$12</f>
        <v>0.36000454668209314</v>
      </c>
      <c r="J5" s="8" t="s">
        <v>62</v>
      </c>
    </row>
    <row r="6" spans="1:12">
      <c r="B6" s="7" t="s">
        <v>63</v>
      </c>
      <c r="C6" s="12">
        <v>330739</v>
      </c>
      <c r="D6" s="13">
        <v>2.2324303574997543E-2</v>
      </c>
      <c r="F6" s="9" t="s">
        <v>153</v>
      </c>
      <c r="G6" s="12">
        <f>SUM(C14:C17)</f>
        <v>2999164</v>
      </c>
      <c r="H6" s="31">
        <f t="shared" si="0"/>
        <v>0.20243832026825964</v>
      </c>
      <c r="J6" s="8" t="s">
        <v>63</v>
      </c>
    </row>
    <row r="7" spans="1:12">
      <c r="B7" s="8" t="s">
        <v>64</v>
      </c>
      <c r="C7" s="12">
        <v>482146</v>
      </c>
      <c r="D7" s="13">
        <v>3.2544011052433382E-2</v>
      </c>
      <c r="F7" s="9" t="s">
        <v>154</v>
      </c>
      <c r="G7" s="12">
        <f>SUM(C18:C21)</f>
        <v>1303954</v>
      </c>
      <c r="H7" s="31">
        <f t="shared" si="0"/>
        <v>8.801461256105976E-2</v>
      </c>
      <c r="J7" s="8" t="s">
        <v>64</v>
      </c>
    </row>
    <row r="8" spans="1:12">
      <c r="B8" s="8" t="s">
        <v>65</v>
      </c>
      <c r="C8" s="12">
        <v>788600</v>
      </c>
      <c r="D8" s="13">
        <v>5.3229119635855041E-2</v>
      </c>
      <c r="F8" s="9" t="s">
        <v>159</v>
      </c>
      <c r="G8" s="12">
        <f>SUM(C22:C31)</f>
        <v>1424417.6613642005</v>
      </c>
      <c r="H8" s="31">
        <f t="shared" si="0"/>
        <v>9.6145698843748267E-2</v>
      </c>
      <c r="J8" s="8" t="s">
        <v>65</v>
      </c>
    </row>
    <row r="9" spans="1:12">
      <c r="B9" s="9" t="s">
        <v>66</v>
      </c>
      <c r="C9" s="12">
        <v>1052747</v>
      </c>
      <c r="D9" s="13">
        <v>7.1058579773380023E-2</v>
      </c>
      <c r="F9" s="9" t="s">
        <v>160</v>
      </c>
      <c r="G9" s="12">
        <f>SUM(C32:C41)</f>
        <v>320379.22600405273</v>
      </c>
      <c r="H9" s="31">
        <f t="shared" si="0"/>
        <v>2.1625036964002489E-2</v>
      </c>
      <c r="J9" s="8" t="s">
        <v>66</v>
      </c>
    </row>
    <row r="10" spans="1:12">
      <c r="B10" s="7" t="s">
        <v>67</v>
      </c>
      <c r="C10" s="12">
        <v>1564354.4470727379</v>
      </c>
      <c r="D10" s="13">
        <v>0.10559118693395464</v>
      </c>
      <c r="F10" s="7" t="s">
        <v>161</v>
      </c>
      <c r="G10" s="12">
        <f>SUM(C42:C46)</f>
        <v>80731.112631746189</v>
      </c>
      <c r="H10" s="31">
        <f t="shared" si="0"/>
        <v>5.4492087910358944E-3</v>
      </c>
      <c r="J10" s="8" t="s">
        <v>152</v>
      </c>
    </row>
    <row r="11" spans="1:12">
      <c r="B11" s="8" t="s">
        <v>68</v>
      </c>
      <c r="C11" s="12">
        <v>1386556.3973979892</v>
      </c>
      <c r="D11" s="13">
        <v>9.3590129798323277E-2</v>
      </c>
      <c r="F11" s="8"/>
      <c r="G11" s="12"/>
      <c r="H11" s="13"/>
      <c r="J11" s="8" t="s">
        <v>153</v>
      </c>
    </row>
    <row r="12" spans="1:12">
      <c r="B12" s="8" t="s">
        <v>69</v>
      </c>
      <c r="C12" s="12">
        <v>1249178.5576581904</v>
      </c>
      <c r="D12" s="13">
        <v>8.4317366081831935E-2</v>
      </c>
      <c r="F12" s="8"/>
      <c r="G12" s="12">
        <f t="shared" ref="G12:H12" si="1">SUM(G3:G10)</f>
        <v>14815199</v>
      </c>
      <c r="H12" s="12">
        <f t="shared" si="1"/>
        <v>1</v>
      </c>
      <c r="J12" s="8" t="s">
        <v>154</v>
      </c>
    </row>
    <row r="13" spans="1:12">
      <c r="B13" s="9" t="s">
        <v>70</v>
      </c>
      <c r="C13" s="12">
        <v>1133449.5978710821</v>
      </c>
      <c r="D13" s="13">
        <v>7.650586386798329E-2</v>
      </c>
      <c r="J13" s="9" t="s">
        <v>155</v>
      </c>
    </row>
    <row r="14" spans="1:12">
      <c r="B14" s="7" t="s">
        <v>71</v>
      </c>
      <c r="C14" s="12">
        <v>839610.71823204425</v>
      </c>
      <c r="D14" s="13">
        <v>5.6672253827440608E-2</v>
      </c>
    </row>
    <row r="15" spans="1:12">
      <c r="B15" s="8" t="s">
        <v>72</v>
      </c>
      <c r="C15" s="12">
        <v>773336.66298342543</v>
      </c>
      <c r="D15" s="13">
        <v>5.2198871104156309E-2</v>
      </c>
    </row>
    <row r="16" spans="1:12">
      <c r="B16" s="8" t="s">
        <v>73</v>
      </c>
      <c r="C16" s="12">
        <v>718212.04419889499</v>
      </c>
      <c r="D16" s="13">
        <v>4.8478055826242698E-2</v>
      </c>
    </row>
    <row r="17" spans="2:4">
      <c r="B17" s="9" t="s">
        <v>74</v>
      </c>
      <c r="C17" s="12">
        <v>668004.57458563545</v>
      </c>
      <c r="D17" s="13">
        <v>4.508913951042004E-2</v>
      </c>
    </row>
    <row r="18" spans="2:4">
      <c r="B18" s="7" t="s">
        <v>75</v>
      </c>
      <c r="C18" s="12">
        <v>356480.22444964875</v>
      </c>
      <c r="D18" s="13">
        <v>2.4061791167951829E-2</v>
      </c>
    </row>
    <row r="19" spans="2:4">
      <c r="B19" s="8" t="s">
        <v>76</v>
      </c>
      <c r="C19" s="12">
        <v>332929.27007025765</v>
      </c>
      <c r="D19" s="13">
        <v>2.2472142970894799E-2</v>
      </c>
    </row>
    <row r="20" spans="2:4">
      <c r="B20" s="8" t="s">
        <v>77</v>
      </c>
      <c r="C20" s="12">
        <v>315010.4217330211</v>
      </c>
      <c r="D20" s="13">
        <v>2.1262652073254035E-2</v>
      </c>
    </row>
    <row r="21" spans="2:4">
      <c r="B21" s="9" t="s">
        <v>78</v>
      </c>
      <c r="C21" s="12">
        <v>299534.08374707261</v>
      </c>
      <c r="D21" s="13">
        <v>2.0218026348959108E-2</v>
      </c>
    </row>
    <row r="22" spans="2:4">
      <c r="B22" s="7" t="s">
        <v>79</v>
      </c>
      <c r="C22" s="12">
        <v>261067.245</v>
      </c>
      <c r="D22" s="13">
        <v>1.7621582065823076E-2</v>
      </c>
    </row>
    <row r="23" spans="2:4">
      <c r="B23" s="8" t="s">
        <v>80</v>
      </c>
      <c r="C23" s="12">
        <v>221528.24947499999</v>
      </c>
      <c r="D23" s="13">
        <v>1.4952769076878413E-2</v>
      </c>
    </row>
    <row r="24" spans="2:4">
      <c r="B24" s="8" t="s">
        <v>81</v>
      </c>
      <c r="C24" s="12">
        <v>189951.38830112497</v>
      </c>
      <c r="D24" s="13">
        <v>1.2821386219727792E-2</v>
      </c>
    </row>
    <row r="25" spans="2:4">
      <c r="B25" s="9" t="s">
        <v>82</v>
      </c>
      <c r="C25" s="12">
        <v>163358.82199746184</v>
      </c>
      <c r="D25" s="13">
        <v>1.1026434541814919E-2</v>
      </c>
    </row>
    <row r="26" spans="2:4">
      <c r="B26" s="7" t="s">
        <v>83</v>
      </c>
      <c r="C26" s="12">
        <v>140933.48280782986</v>
      </c>
      <c r="D26" s="13">
        <v>9.5127633997916499E-3</v>
      </c>
    </row>
    <row r="27" spans="2:4">
      <c r="B27" s="8" t="s">
        <v>84</v>
      </c>
      <c r="C27" s="12">
        <v>119223.86780069454</v>
      </c>
      <c r="D27" s="13">
        <v>8.047402387284474E-3</v>
      </c>
    </row>
    <row r="28" spans="2:4">
      <c r="B28" s="8" t="s">
        <v>85</v>
      </c>
      <c r="C28" s="12">
        <v>101687.18196959383</v>
      </c>
      <c r="D28" s="13">
        <v>6.863706789871255E-3</v>
      </c>
    </row>
    <row r="29" spans="2:4">
      <c r="B29" s="9" t="s">
        <v>86</v>
      </c>
      <c r="C29" s="12">
        <v>88289.49058400272</v>
      </c>
      <c r="D29" s="13">
        <v>5.9593860726408548E-3</v>
      </c>
    </row>
    <row r="30" spans="2:4">
      <c r="B30" s="7" t="s">
        <v>87</v>
      </c>
      <c r="C30" s="12">
        <v>74536.589449322331</v>
      </c>
      <c r="D30" s="13">
        <v>5.0310893191054893E-3</v>
      </c>
    </row>
    <row r="31" spans="2:4">
      <c r="B31" s="8" t="s">
        <v>88</v>
      </c>
      <c r="C31" s="12">
        <v>63841.34397917059</v>
      </c>
      <c r="D31" s="13">
        <v>4.3091789708103543E-3</v>
      </c>
    </row>
    <row r="32" spans="2:4">
      <c r="B32" s="8" t="s">
        <v>89</v>
      </c>
      <c r="C32" s="12">
        <v>54435.284102190853</v>
      </c>
      <c r="D32" s="13">
        <v>3.6742863934659839E-3</v>
      </c>
    </row>
    <row r="33" spans="2:4">
      <c r="B33" s="9" t="s">
        <v>90</v>
      </c>
      <c r="C33" s="12">
        <v>47445.272907373175</v>
      </c>
      <c r="D33" s="13">
        <v>3.2024728731199071E-3</v>
      </c>
    </row>
    <row r="34" spans="2:4">
      <c r="B34" s="7" t="s">
        <v>91</v>
      </c>
      <c r="C34" s="12">
        <v>40411.093335804071</v>
      </c>
      <c r="D34" s="13">
        <v>2.727678064655363E-3</v>
      </c>
    </row>
    <row r="35" spans="2:4">
      <c r="B35" s="8" t="s">
        <v>92</v>
      </c>
      <c r="C35" s="12">
        <v>34674.819802112477</v>
      </c>
      <c r="D35" s="13">
        <v>2.3404896418949537E-3</v>
      </c>
    </row>
    <row r="36" spans="2:4">
      <c r="B36" s="8" t="s">
        <v>93</v>
      </c>
      <c r="C36" s="12">
        <v>30479.860930806168</v>
      </c>
      <c r="D36" s="13">
        <v>2.0573372609308973E-3</v>
      </c>
    </row>
    <row r="37" spans="2:4">
      <c r="B37" s="9" t="s">
        <v>94</v>
      </c>
      <c r="C37" s="12">
        <v>25712.576095839275</v>
      </c>
      <c r="D37" s="13">
        <v>1.7355538792181782E-3</v>
      </c>
    </row>
    <row r="38" spans="2:4">
      <c r="B38" s="7" t="s">
        <v>95</v>
      </c>
      <c r="C38" s="12">
        <v>22287.382561942577</v>
      </c>
      <c r="D38" s="13">
        <v>1.504359311133288E-3</v>
      </c>
    </row>
    <row r="39" spans="2:4">
      <c r="B39" s="8" t="s">
        <v>96</v>
      </c>
      <c r="C39" s="12">
        <v>19135.282090460903</v>
      </c>
      <c r="D39" s="13">
        <v>1.2915980467397639E-3</v>
      </c>
    </row>
    <row r="40" spans="2:4">
      <c r="B40" s="8" t="s">
        <v>97</v>
      </c>
      <c r="C40" s="12">
        <v>16255.746187344073</v>
      </c>
      <c r="D40" s="13">
        <v>1.097234413614294E-3</v>
      </c>
    </row>
    <row r="41" spans="2:4">
      <c r="B41" s="9" t="s">
        <v>98</v>
      </c>
      <c r="C41" s="12">
        <v>29541.907990179185</v>
      </c>
      <c r="D41" s="13">
        <v>1.9940270792298629E-3</v>
      </c>
    </row>
    <row r="42" spans="2:4">
      <c r="B42" s="7" t="s">
        <v>99</v>
      </c>
      <c r="C42" s="12">
        <v>63819.822805697164</v>
      </c>
      <c r="D42" s="13">
        <v>4.3077263292715245E-3</v>
      </c>
    </row>
    <row r="43" spans="2:4">
      <c r="B43" s="8" t="s">
        <v>100</v>
      </c>
      <c r="C43" s="12">
        <v>13586.937460678571</v>
      </c>
      <c r="D43" s="13">
        <v>9.1709449604278489E-4</v>
      </c>
    </row>
    <row r="44" spans="2:4">
      <c r="B44" s="8" t="s">
        <v>101</v>
      </c>
      <c r="C44" s="12">
        <v>2620.8436186714107</v>
      </c>
      <c r="D44" s="13">
        <v>1.7690235673995406E-4</v>
      </c>
    </row>
    <row r="45" spans="2:4">
      <c r="B45" s="9" t="s">
        <v>102</v>
      </c>
      <c r="C45" s="12">
        <v>559.14477390421689</v>
      </c>
      <c r="D45" s="13">
        <v>3.7741293512440627E-5</v>
      </c>
    </row>
    <row r="46" spans="2:4">
      <c r="B46" s="10" t="s">
        <v>103</v>
      </c>
      <c r="C46" s="12">
        <v>144.36397279482722</v>
      </c>
      <c r="D46" s="13">
        <v>9.744315469189932E-6</v>
      </c>
    </row>
    <row r="47" spans="2:4">
      <c r="B47" s="8" t="s">
        <v>104</v>
      </c>
      <c r="C47" s="12">
        <v>14815199</v>
      </c>
      <c r="D47" s="13">
        <v>1</v>
      </c>
    </row>
    <row r="50" spans="1:4">
      <c r="A50" t="s">
        <v>1</v>
      </c>
      <c r="B50" s="7" t="s">
        <v>60</v>
      </c>
      <c r="C50" s="12">
        <v>199537</v>
      </c>
      <c r="D50" s="13">
        <v>1.3468398230762881E-2</v>
      </c>
    </row>
    <row r="51" spans="1:4">
      <c r="B51" s="8" t="s">
        <v>61</v>
      </c>
      <c r="C51" s="12">
        <v>243795</v>
      </c>
      <c r="D51" s="13">
        <v>1.645573576163236E-2</v>
      </c>
    </row>
    <row r="52" spans="1:4">
      <c r="B52" s="9" t="s">
        <v>62</v>
      </c>
      <c r="C52" s="12">
        <v>255450</v>
      </c>
      <c r="D52" s="13">
        <v>1.7242427860739502E-2</v>
      </c>
    </row>
    <row r="53" spans="1:4">
      <c r="B53" s="7" t="s">
        <v>63</v>
      </c>
      <c r="C53" s="12">
        <v>330739</v>
      </c>
      <c r="D53" s="13">
        <v>2.2324303574997543E-2</v>
      </c>
    </row>
    <row r="54" spans="1:4">
      <c r="B54" s="8" t="s">
        <v>64</v>
      </c>
      <c r="C54" s="12">
        <v>482146</v>
      </c>
      <c r="D54" s="13">
        <v>3.2544011052433382E-2</v>
      </c>
    </row>
    <row r="55" spans="1:4">
      <c r="B55" s="8" t="s">
        <v>65</v>
      </c>
      <c r="C55" s="12">
        <v>788600</v>
      </c>
      <c r="D55" s="13">
        <v>5.3229119635855041E-2</v>
      </c>
    </row>
    <row r="56" spans="1:4">
      <c r="B56" s="9" t="s">
        <v>66</v>
      </c>
      <c r="C56" s="12">
        <v>1052747</v>
      </c>
      <c r="D56" s="13">
        <v>7.1058579773380023E-2</v>
      </c>
    </row>
    <row r="57" spans="1:4">
      <c r="B57" s="7" t="s">
        <v>67</v>
      </c>
      <c r="C57" s="12">
        <v>1564354.4470727379</v>
      </c>
      <c r="D57" s="13">
        <v>0.10559118693395464</v>
      </c>
    </row>
    <row r="58" spans="1:4">
      <c r="B58" s="8" t="s">
        <v>68</v>
      </c>
      <c r="C58" s="12">
        <v>1386556.3973979892</v>
      </c>
      <c r="D58" s="13">
        <v>9.3590129798323277E-2</v>
      </c>
    </row>
    <row r="59" spans="1:4">
      <c r="B59" s="8" t="s">
        <v>69</v>
      </c>
      <c r="C59" s="12">
        <v>1249178.5576581904</v>
      </c>
      <c r="D59" s="13">
        <v>8.4317366081831935E-2</v>
      </c>
    </row>
    <row r="60" spans="1:4">
      <c r="B60" s="9" t="s">
        <v>70</v>
      </c>
      <c r="C60" s="12">
        <v>1133449.5978710821</v>
      </c>
      <c r="D60" s="13">
        <v>7.650586386798329E-2</v>
      </c>
    </row>
    <row r="61" spans="1:4">
      <c r="B61" s="7" t="s">
        <v>71</v>
      </c>
      <c r="C61" s="12">
        <v>839610.71823204425</v>
      </c>
      <c r="D61" s="13">
        <v>5.6672253827440608E-2</v>
      </c>
    </row>
    <row r="62" spans="1:4">
      <c r="B62" s="8" t="s">
        <v>72</v>
      </c>
      <c r="C62" s="12">
        <v>773336.66298342543</v>
      </c>
      <c r="D62" s="13">
        <v>5.2198871104156309E-2</v>
      </c>
    </row>
    <row r="63" spans="1:4">
      <c r="B63" s="8" t="s">
        <v>73</v>
      </c>
      <c r="C63" s="12">
        <v>718212.04419889499</v>
      </c>
      <c r="D63" s="13">
        <v>4.8478055826242698E-2</v>
      </c>
    </row>
    <row r="64" spans="1:4">
      <c r="B64" s="9" t="s">
        <v>74</v>
      </c>
      <c r="C64" s="12">
        <v>668004.57458563545</v>
      </c>
      <c r="D64" s="13">
        <v>4.508913951042004E-2</v>
      </c>
    </row>
    <row r="65" spans="2:4">
      <c r="B65" s="7" t="s">
        <v>75</v>
      </c>
      <c r="C65" s="12">
        <v>356480.22444964875</v>
      </c>
      <c r="D65" s="13">
        <v>2.4061791167951829E-2</v>
      </c>
    </row>
    <row r="66" spans="2:4">
      <c r="B66" s="8" t="s">
        <v>76</v>
      </c>
      <c r="C66" s="12">
        <v>332929.27007025765</v>
      </c>
      <c r="D66" s="13">
        <v>2.2472142970894799E-2</v>
      </c>
    </row>
    <row r="67" spans="2:4">
      <c r="B67" s="8" t="s">
        <v>77</v>
      </c>
      <c r="C67" s="12">
        <v>315010.4217330211</v>
      </c>
      <c r="D67" s="13">
        <v>2.1262652073254035E-2</v>
      </c>
    </row>
    <row r="68" spans="2:4">
      <c r="B68" s="9" t="s">
        <v>78</v>
      </c>
      <c r="C68" s="12">
        <v>299534.08374707261</v>
      </c>
      <c r="D68" s="13">
        <v>2.0218026348959108E-2</v>
      </c>
    </row>
    <row r="69" spans="2:4">
      <c r="B69" s="7" t="s">
        <v>79</v>
      </c>
      <c r="C69" s="12">
        <v>261067.245</v>
      </c>
      <c r="D69" s="13">
        <v>1.7621582065823076E-2</v>
      </c>
    </row>
    <row r="70" spans="2:4">
      <c r="B70" s="8" t="s">
        <v>80</v>
      </c>
      <c r="C70" s="12">
        <v>221528.24947499999</v>
      </c>
      <c r="D70" s="13">
        <v>1.4952769076878413E-2</v>
      </c>
    </row>
    <row r="71" spans="2:4">
      <c r="B71" s="8" t="s">
        <v>81</v>
      </c>
      <c r="C71" s="12">
        <v>189951.38830112497</v>
      </c>
      <c r="D71" s="13">
        <v>1.2821386219727792E-2</v>
      </c>
    </row>
    <row r="72" spans="2:4">
      <c r="B72" s="9" t="s">
        <v>82</v>
      </c>
      <c r="C72" s="12">
        <v>163358.82199746184</v>
      </c>
      <c r="D72" s="13">
        <v>1.1026434541814919E-2</v>
      </c>
    </row>
    <row r="73" spans="2:4">
      <c r="B73" s="7" t="s">
        <v>83</v>
      </c>
      <c r="C73" s="12">
        <v>140933.48280782986</v>
      </c>
      <c r="D73" s="13">
        <v>9.5127633997916499E-3</v>
      </c>
    </row>
    <row r="74" spans="2:4">
      <c r="B74" s="8" t="s">
        <v>84</v>
      </c>
      <c r="C74" s="12">
        <v>119223.86780069454</v>
      </c>
      <c r="D74" s="13">
        <v>8.047402387284474E-3</v>
      </c>
    </row>
    <row r="75" spans="2:4">
      <c r="B75" s="8" t="s">
        <v>85</v>
      </c>
      <c r="C75" s="12">
        <v>101687.18196959383</v>
      </c>
      <c r="D75" s="13">
        <v>6.863706789871255E-3</v>
      </c>
    </row>
    <row r="76" spans="2:4">
      <c r="B76" s="9" t="s">
        <v>86</v>
      </c>
      <c r="C76" s="12">
        <v>88289.49058400272</v>
      </c>
      <c r="D76" s="13">
        <v>5.9593860726408548E-3</v>
      </c>
    </row>
    <row r="77" spans="2:4">
      <c r="B77" s="7" t="s">
        <v>87</v>
      </c>
      <c r="C77" s="12">
        <v>74536.589449322331</v>
      </c>
      <c r="D77" s="13">
        <v>5.0310893191054893E-3</v>
      </c>
    </row>
    <row r="78" spans="2:4">
      <c r="B78" s="8" t="s">
        <v>88</v>
      </c>
      <c r="C78" s="12">
        <v>63841.34397917059</v>
      </c>
      <c r="D78" s="13">
        <v>4.3091789708103543E-3</v>
      </c>
    </row>
    <row r="79" spans="2:4">
      <c r="B79" s="8" t="s">
        <v>89</v>
      </c>
      <c r="C79" s="12">
        <v>54435.284102190853</v>
      </c>
      <c r="D79" s="13">
        <v>3.6742863934659839E-3</v>
      </c>
    </row>
    <row r="80" spans="2:4">
      <c r="B80" s="9" t="s">
        <v>90</v>
      </c>
      <c r="C80" s="12">
        <v>47445.272907373175</v>
      </c>
      <c r="D80" s="13">
        <v>3.2024728731199071E-3</v>
      </c>
    </row>
    <row r="81" spans="2:4">
      <c r="B81" s="7" t="s">
        <v>91</v>
      </c>
      <c r="C81" s="12">
        <v>40411.093335804071</v>
      </c>
      <c r="D81" s="13">
        <v>2.727678064655363E-3</v>
      </c>
    </row>
    <row r="82" spans="2:4">
      <c r="B82" s="8" t="s">
        <v>92</v>
      </c>
      <c r="C82" s="12">
        <v>34674.819802112477</v>
      </c>
      <c r="D82" s="13">
        <v>2.3404896418949537E-3</v>
      </c>
    </row>
    <row r="83" spans="2:4">
      <c r="B83" s="8" t="s">
        <v>93</v>
      </c>
      <c r="C83" s="12">
        <v>30479.860930806168</v>
      </c>
      <c r="D83" s="13">
        <v>2.0573372609308973E-3</v>
      </c>
    </row>
    <row r="84" spans="2:4">
      <c r="B84" s="9" t="s">
        <v>94</v>
      </c>
      <c r="C84" s="12">
        <v>25712.576095839275</v>
      </c>
      <c r="D84" s="13">
        <v>1.7355538792181782E-3</v>
      </c>
    </row>
    <row r="85" spans="2:4">
      <c r="B85" s="7" t="s">
        <v>95</v>
      </c>
      <c r="C85" s="12">
        <v>22287.382561942577</v>
      </c>
      <c r="D85" s="13">
        <v>1.504359311133288E-3</v>
      </c>
    </row>
    <row r="86" spans="2:4">
      <c r="B86" s="8" t="s">
        <v>96</v>
      </c>
      <c r="C86" s="12">
        <v>19135.282090460903</v>
      </c>
      <c r="D86" s="13">
        <v>1.2915980467397639E-3</v>
      </c>
    </row>
    <row r="87" spans="2:4">
      <c r="B87" s="8" t="s">
        <v>97</v>
      </c>
      <c r="C87" s="12">
        <v>16255.746187344073</v>
      </c>
      <c r="D87" s="13">
        <v>1.097234413614294E-3</v>
      </c>
    </row>
    <row r="88" spans="2:4">
      <c r="B88" s="9" t="s">
        <v>98</v>
      </c>
      <c r="C88" s="12">
        <v>29541.907990179185</v>
      </c>
      <c r="D88" s="13">
        <v>1.9940270792298629E-3</v>
      </c>
    </row>
    <row r="89" spans="2:4">
      <c r="B89" s="7" t="s">
        <v>99</v>
      </c>
      <c r="C89" s="12">
        <v>63819.822805697164</v>
      </c>
      <c r="D89" s="13">
        <v>4.3077263292715245E-3</v>
      </c>
    </row>
    <row r="90" spans="2:4">
      <c r="B90" s="8" t="s">
        <v>100</v>
      </c>
      <c r="C90" s="12">
        <v>13586.937460678571</v>
      </c>
      <c r="D90" s="13">
        <v>9.1709449604278489E-4</v>
      </c>
    </row>
    <row r="91" spans="2:4">
      <c r="B91" s="8" t="s">
        <v>101</v>
      </c>
      <c r="C91" s="12">
        <v>2620.8436186714107</v>
      </c>
      <c r="D91" s="13">
        <v>1.7690235673995406E-4</v>
      </c>
    </row>
    <row r="92" spans="2:4">
      <c r="B92" s="9" t="s">
        <v>102</v>
      </c>
      <c r="C92" s="12">
        <v>559.14477390421689</v>
      </c>
      <c r="D92" s="13">
        <v>3.7741293512440627E-5</v>
      </c>
    </row>
    <row r="93" spans="2:4">
      <c r="B93" s="10" t="s">
        <v>103</v>
      </c>
      <c r="C93" s="12">
        <v>144.36397279482722</v>
      </c>
      <c r="D93" s="13">
        <v>9.744315469189932E-6</v>
      </c>
    </row>
    <row r="94" spans="2:4">
      <c r="B94" s="8" t="s">
        <v>104</v>
      </c>
      <c r="C94" s="12">
        <v>14815199</v>
      </c>
      <c r="D94" s="13">
        <v>1</v>
      </c>
    </row>
    <row r="97" spans="1:4">
      <c r="A97" t="s">
        <v>2</v>
      </c>
      <c r="B97" s="7" t="s">
        <v>60</v>
      </c>
      <c r="C97" s="12">
        <v>199537</v>
      </c>
      <c r="D97" s="13">
        <v>1.3468398230762881E-2</v>
      </c>
    </row>
    <row r="98" spans="1:4">
      <c r="B98" s="8" t="s">
        <v>61</v>
      </c>
      <c r="C98" s="12">
        <v>243795</v>
      </c>
      <c r="D98" s="13">
        <v>1.645573576163236E-2</v>
      </c>
    </row>
    <row r="99" spans="1:4">
      <c r="B99" s="9" t="s">
        <v>62</v>
      </c>
      <c r="C99" s="12">
        <v>255450</v>
      </c>
      <c r="D99" s="13">
        <v>1.7242427860739502E-2</v>
      </c>
    </row>
    <row r="100" spans="1:4">
      <c r="B100" s="7" t="s">
        <v>63</v>
      </c>
      <c r="C100" s="12">
        <v>330739</v>
      </c>
      <c r="D100" s="13">
        <v>2.2324303574997543E-2</v>
      </c>
    </row>
    <row r="101" spans="1:4">
      <c r="B101" s="8" t="s">
        <v>64</v>
      </c>
      <c r="C101" s="12">
        <v>482146</v>
      </c>
      <c r="D101" s="13">
        <v>3.2544011052433382E-2</v>
      </c>
    </row>
    <row r="102" spans="1:4">
      <c r="B102" s="8" t="s">
        <v>65</v>
      </c>
      <c r="C102" s="12">
        <v>788600</v>
      </c>
      <c r="D102" s="13">
        <v>5.3229119635855041E-2</v>
      </c>
    </row>
    <row r="103" spans="1:4">
      <c r="B103" s="9" t="s">
        <v>66</v>
      </c>
      <c r="C103" s="12">
        <v>1052747</v>
      </c>
      <c r="D103" s="13">
        <v>7.1058579773380023E-2</v>
      </c>
    </row>
    <row r="104" spans="1:4">
      <c r="B104" s="7" t="s">
        <v>67</v>
      </c>
      <c r="C104" s="12">
        <v>1564354.4470727379</v>
      </c>
      <c r="D104" s="13">
        <v>0.10559118693395464</v>
      </c>
    </row>
    <row r="105" spans="1:4">
      <c r="B105" s="8" t="s">
        <v>68</v>
      </c>
      <c r="C105" s="12">
        <v>1386556.3973979892</v>
      </c>
      <c r="D105" s="13">
        <v>9.3590129798323277E-2</v>
      </c>
    </row>
    <row r="106" spans="1:4">
      <c r="B106" s="8" t="s">
        <v>69</v>
      </c>
      <c r="C106" s="12">
        <v>1249178.5576581904</v>
      </c>
      <c r="D106" s="13">
        <v>8.4317366081831935E-2</v>
      </c>
    </row>
    <row r="107" spans="1:4">
      <c r="B107" s="9" t="s">
        <v>70</v>
      </c>
      <c r="C107" s="12">
        <v>1133449.5978710821</v>
      </c>
      <c r="D107" s="13">
        <v>7.650586386798329E-2</v>
      </c>
    </row>
    <row r="108" spans="1:4">
      <c r="B108" s="7" t="s">
        <v>71</v>
      </c>
      <c r="C108" s="12">
        <v>839610.71823204425</v>
      </c>
      <c r="D108" s="13">
        <v>5.6672253827440608E-2</v>
      </c>
    </row>
    <row r="109" spans="1:4">
      <c r="B109" s="8" t="s">
        <v>72</v>
      </c>
      <c r="C109" s="12">
        <v>773336.66298342543</v>
      </c>
      <c r="D109" s="13">
        <v>5.2198871104156309E-2</v>
      </c>
    </row>
    <row r="110" spans="1:4">
      <c r="B110" s="8" t="s">
        <v>73</v>
      </c>
      <c r="C110" s="12">
        <v>718212.04419889499</v>
      </c>
      <c r="D110" s="13">
        <v>4.8478055826242698E-2</v>
      </c>
    </row>
    <row r="111" spans="1:4">
      <c r="B111" s="9" t="s">
        <v>74</v>
      </c>
      <c r="C111" s="12">
        <v>668004.57458563545</v>
      </c>
      <c r="D111" s="13">
        <v>4.508913951042004E-2</v>
      </c>
    </row>
    <row r="112" spans="1:4">
      <c r="B112" s="7" t="s">
        <v>75</v>
      </c>
      <c r="C112" s="12">
        <v>356480.22444964875</v>
      </c>
      <c r="D112" s="13">
        <v>2.4061791167951829E-2</v>
      </c>
    </row>
    <row r="113" spans="2:4">
      <c r="B113" s="8" t="s">
        <v>76</v>
      </c>
      <c r="C113" s="12">
        <v>332929.27007025765</v>
      </c>
      <c r="D113" s="13">
        <v>2.2472142970894799E-2</v>
      </c>
    </row>
    <row r="114" spans="2:4">
      <c r="B114" s="8" t="s">
        <v>77</v>
      </c>
      <c r="C114" s="12">
        <v>315010.4217330211</v>
      </c>
      <c r="D114" s="13">
        <v>2.1262652073254035E-2</v>
      </c>
    </row>
    <row r="115" spans="2:4">
      <c r="B115" s="9" t="s">
        <v>78</v>
      </c>
      <c r="C115" s="12">
        <v>299534.08374707261</v>
      </c>
      <c r="D115" s="13">
        <v>2.0218026348959108E-2</v>
      </c>
    </row>
    <row r="116" spans="2:4">
      <c r="B116" s="7" t="s">
        <v>79</v>
      </c>
      <c r="C116" s="12">
        <v>261067.245</v>
      </c>
      <c r="D116" s="13">
        <v>1.7621582065823076E-2</v>
      </c>
    </row>
    <row r="117" spans="2:4">
      <c r="B117" s="8" t="s">
        <v>80</v>
      </c>
      <c r="C117" s="12">
        <v>221528.24947499999</v>
      </c>
      <c r="D117" s="13">
        <v>1.4952769076878413E-2</v>
      </c>
    </row>
    <row r="118" spans="2:4">
      <c r="B118" s="8" t="s">
        <v>81</v>
      </c>
      <c r="C118" s="12">
        <v>189951.38830112497</v>
      </c>
      <c r="D118" s="13">
        <v>1.2821386219727792E-2</v>
      </c>
    </row>
    <row r="119" spans="2:4">
      <c r="B119" s="9" t="s">
        <v>82</v>
      </c>
      <c r="C119" s="12">
        <v>163358.82199746184</v>
      </c>
      <c r="D119" s="13">
        <v>1.1026434541814919E-2</v>
      </c>
    </row>
    <row r="120" spans="2:4">
      <c r="B120" s="7" t="s">
        <v>83</v>
      </c>
      <c r="C120" s="12">
        <v>140933.48280782986</v>
      </c>
      <c r="D120" s="13">
        <v>9.5127633997916499E-3</v>
      </c>
    </row>
    <row r="121" spans="2:4">
      <c r="B121" s="8" t="s">
        <v>84</v>
      </c>
      <c r="C121" s="12">
        <v>119223.86780069454</v>
      </c>
      <c r="D121" s="13">
        <v>8.047402387284474E-3</v>
      </c>
    </row>
    <row r="122" spans="2:4">
      <c r="B122" s="8" t="s">
        <v>85</v>
      </c>
      <c r="C122" s="12">
        <v>101687.18196959383</v>
      </c>
      <c r="D122" s="13">
        <v>6.863706789871255E-3</v>
      </c>
    </row>
    <row r="123" spans="2:4">
      <c r="B123" s="9" t="s">
        <v>86</v>
      </c>
      <c r="C123" s="12">
        <v>88289.49058400272</v>
      </c>
      <c r="D123" s="13">
        <v>5.9593860726408548E-3</v>
      </c>
    </row>
    <row r="124" spans="2:4">
      <c r="B124" s="7" t="s">
        <v>87</v>
      </c>
      <c r="C124" s="12">
        <v>74536.589449322331</v>
      </c>
      <c r="D124" s="13">
        <v>5.0310893191054893E-3</v>
      </c>
    </row>
    <row r="125" spans="2:4">
      <c r="B125" s="8" t="s">
        <v>88</v>
      </c>
      <c r="C125" s="12">
        <v>63841.34397917059</v>
      </c>
      <c r="D125" s="13">
        <v>4.3091789708103543E-3</v>
      </c>
    </row>
    <row r="126" spans="2:4">
      <c r="B126" s="8" t="s">
        <v>89</v>
      </c>
      <c r="C126" s="12">
        <v>54435.284102190853</v>
      </c>
      <c r="D126" s="13">
        <v>3.6742863934659839E-3</v>
      </c>
    </row>
    <row r="127" spans="2:4">
      <c r="B127" s="9" t="s">
        <v>90</v>
      </c>
      <c r="C127" s="12">
        <v>47445.272907373175</v>
      </c>
      <c r="D127" s="13">
        <v>3.2024728731199071E-3</v>
      </c>
    </row>
    <row r="128" spans="2:4">
      <c r="B128" s="7" t="s">
        <v>91</v>
      </c>
      <c r="C128" s="12">
        <v>40411.093335804071</v>
      </c>
      <c r="D128" s="13">
        <v>2.727678064655363E-3</v>
      </c>
    </row>
    <row r="129" spans="2:4">
      <c r="B129" s="8" t="s">
        <v>92</v>
      </c>
      <c r="C129" s="12">
        <v>34674.819802112477</v>
      </c>
      <c r="D129" s="13">
        <v>2.3404896418949537E-3</v>
      </c>
    </row>
    <row r="130" spans="2:4">
      <c r="B130" s="8" t="s">
        <v>93</v>
      </c>
      <c r="C130" s="12">
        <v>30479.860930806168</v>
      </c>
      <c r="D130" s="13">
        <v>2.0573372609308973E-3</v>
      </c>
    </row>
    <row r="131" spans="2:4">
      <c r="B131" s="9" t="s">
        <v>94</v>
      </c>
      <c r="C131" s="12">
        <v>25712.576095839275</v>
      </c>
      <c r="D131" s="13">
        <v>1.7355538792181782E-3</v>
      </c>
    </row>
    <row r="132" spans="2:4">
      <c r="B132" s="7" t="s">
        <v>95</v>
      </c>
      <c r="C132" s="12">
        <v>22287.382561942577</v>
      </c>
      <c r="D132" s="13">
        <v>1.504359311133288E-3</v>
      </c>
    </row>
    <row r="133" spans="2:4">
      <c r="B133" s="8" t="s">
        <v>96</v>
      </c>
      <c r="C133" s="12">
        <v>19135.282090460903</v>
      </c>
      <c r="D133" s="13">
        <v>1.2915980467397639E-3</v>
      </c>
    </row>
    <row r="134" spans="2:4">
      <c r="B134" s="8" t="s">
        <v>97</v>
      </c>
      <c r="C134" s="12">
        <v>16255.746187344073</v>
      </c>
      <c r="D134" s="13">
        <v>1.097234413614294E-3</v>
      </c>
    </row>
    <row r="135" spans="2:4">
      <c r="B135" s="9" t="s">
        <v>98</v>
      </c>
      <c r="C135" s="12">
        <v>29541.907990179185</v>
      </c>
      <c r="D135" s="13">
        <v>1.9940270792298629E-3</v>
      </c>
    </row>
    <row r="136" spans="2:4">
      <c r="B136" s="7" t="s">
        <v>99</v>
      </c>
      <c r="C136" s="12">
        <v>63819.822805697164</v>
      </c>
      <c r="D136" s="13">
        <v>4.3077263292715245E-3</v>
      </c>
    </row>
    <row r="137" spans="2:4">
      <c r="B137" s="8" t="s">
        <v>100</v>
      </c>
      <c r="C137" s="12">
        <v>13586.937460678571</v>
      </c>
      <c r="D137" s="13">
        <v>9.1709449604278489E-4</v>
      </c>
    </row>
    <row r="138" spans="2:4">
      <c r="B138" s="8" t="s">
        <v>101</v>
      </c>
      <c r="C138" s="12">
        <v>2620.8436186714107</v>
      </c>
      <c r="D138" s="13">
        <v>1.7690235673995406E-4</v>
      </c>
    </row>
    <row r="139" spans="2:4">
      <c r="B139" s="9" t="s">
        <v>102</v>
      </c>
      <c r="C139" s="12">
        <v>559.14477390421689</v>
      </c>
      <c r="D139" s="13">
        <v>3.7741293512440627E-5</v>
      </c>
    </row>
    <row r="140" spans="2:4">
      <c r="B140" s="10" t="s">
        <v>103</v>
      </c>
      <c r="C140" s="12">
        <v>144.36397279482722</v>
      </c>
      <c r="D140" s="13">
        <v>9.744315469189932E-6</v>
      </c>
    </row>
    <row r="141" spans="2:4">
      <c r="B141" s="8" t="s">
        <v>104</v>
      </c>
      <c r="C141" s="12">
        <v>14815199</v>
      </c>
      <c r="D141" s="13">
        <v>1</v>
      </c>
    </row>
    <row r="146" spans="1:1">
      <c r="A146" t="s">
        <v>3</v>
      </c>
    </row>
    <row r="147" spans="1:1">
      <c r="A147" t="s">
        <v>4</v>
      </c>
    </row>
    <row r="148" spans="1:1">
      <c r="A148" t="s">
        <v>5</v>
      </c>
    </row>
    <row r="149" spans="1:1">
      <c r="A149" t="s">
        <v>6</v>
      </c>
    </row>
    <row r="150" spans="1:1">
      <c r="A150" t="s">
        <v>7</v>
      </c>
    </row>
    <row r="151" spans="1:1">
      <c r="A151" t="s">
        <v>8</v>
      </c>
    </row>
    <row r="152" spans="1:1">
      <c r="A152" t="s">
        <v>9</v>
      </c>
    </row>
    <row r="153" spans="1:1">
      <c r="A153" t="s">
        <v>10</v>
      </c>
    </row>
    <row r="154" spans="1:1">
      <c r="A154" t="s">
        <v>11</v>
      </c>
    </row>
    <row r="155" spans="1:1">
      <c r="A155" t="s">
        <v>12</v>
      </c>
    </row>
    <row r="156" spans="1:1">
      <c r="A156" t="s">
        <v>13</v>
      </c>
    </row>
    <row r="157" spans="1:1">
      <c r="A157" t="s">
        <v>14</v>
      </c>
    </row>
    <row r="158" spans="1:1">
      <c r="A158" t="s">
        <v>15</v>
      </c>
    </row>
    <row r="159" spans="1:1">
      <c r="A159" t="s">
        <v>16</v>
      </c>
    </row>
    <row r="160" spans="1:1">
      <c r="A160" t="s">
        <v>17</v>
      </c>
    </row>
    <row r="161" spans="1:1">
      <c r="A161" t="s">
        <v>18</v>
      </c>
    </row>
    <row r="162" spans="1:1">
      <c r="A162" t="s">
        <v>19</v>
      </c>
    </row>
    <row r="163" spans="1:1">
      <c r="A163" t="s">
        <v>20</v>
      </c>
    </row>
    <row r="164" spans="1:1">
      <c r="A164" t="s">
        <v>21</v>
      </c>
    </row>
    <row r="165" spans="1:1">
      <c r="A165" t="s">
        <v>22</v>
      </c>
    </row>
    <row r="166" spans="1:1">
      <c r="A166" t="s">
        <v>23</v>
      </c>
    </row>
    <row r="167" spans="1:1">
      <c r="A167" t="s">
        <v>24</v>
      </c>
    </row>
    <row r="168" spans="1:1">
      <c r="A168" t="s">
        <v>25</v>
      </c>
    </row>
    <row r="169" spans="1:1">
      <c r="A169" t="s">
        <v>26</v>
      </c>
    </row>
    <row r="170" spans="1:1">
      <c r="A170" t="s">
        <v>27</v>
      </c>
    </row>
    <row r="171" spans="1:1">
      <c r="A171" t="s">
        <v>28</v>
      </c>
    </row>
    <row r="172" spans="1:1">
      <c r="A172" t="s">
        <v>29</v>
      </c>
    </row>
    <row r="173" spans="1:1">
      <c r="A173" t="s">
        <v>30</v>
      </c>
    </row>
    <row r="174" spans="1:1">
      <c r="A174" t="s">
        <v>31</v>
      </c>
    </row>
    <row r="175" spans="1:1">
      <c r="A175" t="s">
        <v>32</v>
      </c>
    </row>
    <row r="176" spans="1:1">
      <c r="A176" t="s">
        <v>33</v>
      </c>
    </row>
    <row r="177" spans="1:1">
      <c r="A177" t="s">
        <v>34</v>
      </c>
    </row>
    <row r="178" spans="1:1">
      <c r="A178" t="s">
        <v>35</v>
      </c>
    </row>
    <row r="179" spans="1:1">
      <c r="A179" t="s">
        <v>36</v>
      </c>
    </row>
    <row r="180" spans="1:1">
      <c r="A180" t="s">
        <v>37</v>
      </c>
    </row>
    <row r="181" spans="1:1">
      <c r="A181" t="s">
        <v>38</v>
      </c>
    </row>
    <row r="182" spans="1:1">
      <c r="A182" t="s">
        <v>39</v>
      </c>
    </row>
    <row r="183" spans="1:1">
      <c r="A183" t="s">
        <v>40</v>
      </c>
    </row>
    <row r="184" spans="1:1">
      <c r="A184" t="s">
        <v>41</v>
      </c>
    </row>
    <row r="185" spans="1:1">
      <c r="A185" t="s">
        <v>42</v>
      </c>
    </row>
    <row r="186" spans="1:1">
      <c r="A186" t="s">
        <v>43</v>
      </c>
    </row>
    <row r="187" spans="1:1">
      <c r="A187" t="s">
        <v>44</v>
      </c>
    </row>
    <row r="188" spans="1:1">
      <c r="A188" t="s">
        <v>45</v>
      </c>
    </row>
    <row r="189" spans="1:1">
      <c r="A189" t="s">
        <v>46</v>
      </c>
    </row>
    <row r="190" spans="1:1">
      <c r="A190" t="s">
        <v>47</v>
      </c>
    </row>
    <row r="191" spans="1:1">
      <c r="A191" t="s">
        <v>48</v>
      </c>
    </row>
    <row r="192" spans="1:1">
      <c r="A192" t="s">
        <v>49</v>
      </c>
    </row>
    <row r="193" spans="1:1">
      <c r="A193" t="s">
        <v>50</v>
      </c>
    </row>
    <row r="194" spans="1:1">
      <c r="A194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6674D47D81254AAE898D727025BAAD" ma:contentTypeVersion="22" ma:contentTypeDescription="Create a new document." ma:contentTypeScope="" ma:versionID="c00f43f87363001efbc40a87275c0a37">
  <xsd:schema xmlns:xsd="http://www.w3.org/2001/XMLSchema" xmlns:xs="http://www.w3.org/2001/XMLSchema" xmlns:p="http://schemas.microsoft.com/office/2006/metadata/properties" xmlns:ns1="http://schemas.microsoft.com/sharepoint/v3" xmlns:ns2="734dc620-9a3c-4363-b6b2-552d0a5c0ad8" xmlns:ns3="http://schemas.microsoft.com/sharepoint/v3/fields" xmlns:ns4="55eb7663-75cc-4f64-9609-52561375e7a6" xmlns:ns5="3c9e15a3-223f-4584-afb1-1dbe0b3878fa" targetNamespace="http://schemas.microsoft.com/office/2006/metadata/properties" ma:root="true" ma:fieldsID="1844de7207940b2ae2015fd741702f95" ns1:_="" ns2:_="" ns3:_="" ns4:_="" ns5:_="">
    <xsd:import namespace="http://schemas.microsoft.com/sharepoint/v3"/>
    <xsd:import namespace="734dc620-9a3c-4363-b6b2-552d0a5c0ad8"/>
    <xsd:import namespace="http://schemas.microsoft.com/sharepoint/v3/fields"/>
    <xsd:import namespace="55eb7663-75cc-4f64-9609-52561375e7a6"/>
    <xsd:import namespace="3c9e15a3-223f-4584-afb1-1dbe0b3878fa"/>
    <xsd:element name="properties">
      <xsd:complexType>
        <xsd:sequence>
          <xsd:element name="documentManagement">
            <xsd:complexType>
              <xsd:all>
                <xsd:element ref="ns2:Meeting_x0020_Type" minOccurs="0"/>
                <xsd:element ref="ns1:StartDate" minOccurs="0"/>
                <xsd:element ref="ns3:_EndDate" minOccurs="0"/>
                <xsd:element ref="ns3:Location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2:SharedWithUsers" minOccurs="0"/>
                <xsd:element ref="ns2:SharedWithDetails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LengthInSeconds" minOccurs="0"/>
                <xsd:element ref="ns4:MediaServiceOCR" minOccurs="0"/>
                <xsd:element ref="ns4:MediaServiceLocation" minOccurs="0"/>
                <xsd:element ref="ns4:lcf76f155ced4ddcb4097134ff3c332f" minOccurs="0"/>
                <xsd:element ref="ns5:TaxCatchAll" minOccurs="0"/>
                <xsd:element ref="ns4:MediaServiceObjectDetectorVersions" minOccurs="0"/>
                <xsd:element ref="ns4:MediaServiceSearchPropertie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9" nillable="true" ma:displayName="Start Date" ma:default="[today]" ma:format="DateOnly" ma:indexed="true" ma:internalName="StartDate">
      <xsd:simpleType>
        <xsd:restriction base="dms:DateTime"/>
      </xsd:simpleType>
    </xsd:element>
    <xsd:element name="DocumentSetDescription" ma:index="30" nillable="true" ma:displayName="Description" ma:description="A description of the Document Set" ma:internalName="DocumentSet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dc620-9a3c-4363-b6b2-552d0a5c0ad8" elementFormDefault="qualified">
    <xsd:import namespace="http://schemas.microsoft.com/office/2006/documentManagement/types"/>
    <xsd:import namespace="http://schemas.microsoft.com/office/infopath/2007/PartnerControls"/>
    <xsd:element name="Meeting_x0020_Type" ma:index="8" nillable="true" ma:displayName="Meeting Type" ma:format="Dropdown" ma:internalName="Meeting_x0020_Type" ma:readOnly="false">
      <xsd:simpleType>
        <xsd:union memberTypes="dms:Text">
          <xsd:simpleType>
            <xsd:restriction base="dms:Choice">
              <xsd:enumeration value="Commissioners' Conference"/>
              <xsd:enumeration value="Fall National"/>
              <xsd:enumeration value="Insurance Summit"/>
              <xsd:enumeration value="Leadership Forum"/>
              <xsd:enumeration value="Mid-Year ExCo and RT"/>
              <xsd:enumeration value="Spring National"/>
              <xsd:enumeration value="Summer National"/>
              <xsd:enumeration value="IAO Leadership Brief"/>
            </xsd:restriction>
          </xsd:simpleType>
        </xsd:union>
      </xsd:simple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0" nillable="true" ma:displayName="End Date" ma:default="[today]" ma:format="DateOnly" ma:internalName="_EndDate">
      <xsd:simpleType>
        <xsd:restriction base="dms:DateTime"/>
      </xsd:simpleType>
    </xsd:element>
    <xsd:element name="Location" ma:index="11" nillable="true" ma:displayName="Location" ma:internalName="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eb7663-75cc-4f64-9609-52561375e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c28e0220-fee2-4e32-9192-0559fdf47d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e15a3-223f-4584-afb1-1dbe0b3878fa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b1fe78a2-4e71-403c-bd98-a83249bb9193}" ma:internalName="TaxCatchAll" ma:showField="CatchAllData" ma:web="734dc620-9a3c-4363-b6b2-552d0a5c0a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9e15a3-223f-4584-afb1-1dbe0b3878fa" xsi:nil="true"/>
    <lcf76f155ced4ddcb4097134ff3c332f xmlns="55eb7663-75cc-4f64-9609-52561375e7a6">
      <Terms xmlns="http://schemas.microsoft.com/office/infopath/2007/PartnerControls"/>
    </lcf76f155ced4ddcb4097134ff3c332f>
    <DocumentSetDescription xmlns="http://schemas.microsoft.com/sharepoint/v3" xsi:nil="true"/>
    <_EndDate xmlns="http://schemas.microsoft.com/sharepoint/v3/fields">2024-07-16T15:59:30+00:00</_EndDate>
    <StartDate xmlns="http://schemas.microsoft.com/sharepoint/v3">2024-07-16T15:59:30+00:00</StartDate>
    <Location xmlns="http://schemas.microsoft.com/sharepoint/v3/fields" xsi:nil="true"/>
    <Meeting_x0020_Type xmlns="734dc620-9a3c-4363-b6b2-552d0a5c0ad8" xsi:nil="true"/>
  </documentManagement>
</p:properties>
</file>

<file path=customXml/itemProps1.xml><?xml version="1.0" encoding="utf-8"?>
<ds:datastoreItem xmlns:ds="http://schemas.openxmlformats.org/officeDocument/2006/customXml" ds:itemID="{62874A37-F554-4EF4-AA03-309FA092A93B}"/>
</file>

<file path=customXml/itemProps2.xml><?xml version="1.0" encoding="utf-8"?>
<ds:datastoreItem xmlns:ds="http://schemas.openxmlformats.org/officeDocument/2006/customXml" ds:itemID="{1E67330A-B13A-408D-85C5-08A164487055}"/>
</file>

<file path=customXml/itemProps3.xml><?xml version="1.0" encoding="utf-8"?>
<ds:datastoreItem xmlns:ds="http://schemas.openxmlformats.org/officeDocument/2006/customXml" ds:itemID="{879B5F8A-9EC2-45FE-B024-7077390CF9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8</vt:i4>
      </vt:variant>
    </vt:vector>
  </HeadingPairs>
  <TitlesOfParts>
    <vt:vector size="27" baseType="lpstr">
      <vt:lpstr>Discussion</vt:lpstr>
      <vt:lpstr>HO12358Averages</vt:lpstr>
      <vt:lpstr>HO12358Ranks</vt:lpstr>
      <vt:lpstr>HO12358Values</vt:lpstr>
      <vt:lpstr>HO12358Perils</vt:lpstr>
      <vt:lpstr>HO12358CAT</vt:lpstr>
      <vt:lpstr>DFAverages</vt:lpstr>
      <vt:lpstr>DFValues</vt:lpstr>
      <vt:lpstr>DFPerils</vt:lpstr>
      <vt:lpstr>DFCAT</vt:lpstr>
      <vt:lpstr>HO46Averages</vt:lpstr>
      <vt:lpstr>HO46Ranks</vt:lpstr>
      <vt:lpstr>HO46Perils</vt:lpstr>
      <vt:lpstr>HO46CAT</vt:lpstr>
      <vt:lpstr>MobileAverages</vt:lpstr>
      <vt:lpstr>MobileRanks</vt:lpstr>
      <vt:lpstr>MobilValues</vt:lpstr>
      <vt:lpstr>MobilePerils</vt:lpstr>
      <vt:lpstr>MobileCAT</vt:lpstr>
      <vt:lpstr>Discussion!Print_Area</vt:lpstr>
      <vt:lpstr>HO12358Averages!Print_Area</vt:lpstr>
      <vt:lpstr>HO12358CAT!Print_Area</vt:lpstr>
      <vt:lpstr>HO12358Perils!Print_Area</vt:lpstr>
      <vt:lpstr>HO12358Ranks!Print_Area</vt:lpstr>
      <vt:lpstr>HO12358Values!Print_Area</vt:lpstr>
      <vt:lpstr>HO46Ranks!Print_Area</vt:lpstr>
      <vt:lpstr>MobileRanks!Print_Area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Schwartz</dc:creator>
  <cp:lastModifiedBy>Crews, Libby</cp:lastModifiedBy>
  <cp:lastPrinted>2024-06-10T14:41:39Z</cp:lastPrinted>
  <dcterms:created xsi:type="dcterms:W3CDTF">2023-09-18T20:04:15Z</dcterms:created>
  <dcterms:modified xsi:type="dcterms:W3CDTF">2024-07-16T15:59:26Z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0x010100376674D47D81254AAE898D727025BAAD</vt:lpwstr>
  </property>
</Properties>
</file>