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ationallife-my.sharepoint.com/personal/sburmester_nationallife_com/Documents/Desktop/"/>
    </mc:Choice>
  </mc:AlternateContent>
  <xr:revisionPtr revIDLastSave="0" documentId="8_{EF01B500-A5E4-44D3-A3AE-0791DC885A09}" xr6:coauthVersionLast="47" xr6:coauthVersionMax="47" xr10:uidLastSave="{00000000-0000-0000-0000-000000000000}"/>
  <bookViews>
    <workbookView xWindow="345" yWindow="3645" windowWidth="19200" windowHeight="11265" xr2:uid="{00000000-000D-0000-FFFF-FFFF00000000}"/>
  </bookViews>
  <sheets>
    <sheet name="LATF Examples " sheetId="2" r:id="rId1"/>
  </sheets>
  <externalReferences>
    <externalReference r:id="rId2"/>
  </externalReferences>
  <definedNames>
    <definedName name="NIER">[1]Data!$H$13</definedName>
    <definedName name="_xlnm.Print_Area" localSheetId="0">'LATF Examples '!$A$5:$O$12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2" l="1"/>
  <c r="K22" i="2"/>
  <c r="K21" i="2"/>
  <c r="H22" i="2"/>
  <c r="K8" i="2"/>
  <c r="K11" i="2"/>
  <c r="K10" i="2"/>
  <c r="K9" i="2"/>
  <c r="K7" i="2"/>
  <c r="H23" i="2"/>
  <c r="H21" i="2"/>
  <c r="H20" i="2"/>
  <c r="K20" i="2" s="1"/>
  <c r="N19" i="2"/>
  <c r="K19" i="2"/>
  <c r="M19" i="2" s="1"/>
  <c r="J11" i="2"/>
  <c r="J10" i="2"/>
  <c r="H10" i="2"/>
  <c r="J9" i="2"/>
  <c r="H8" i="2"/>
  <c r="N7" i="2"/>
  <c r="M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Frey, Nicole</author>
  </authors>
  <commentList>
    <comment ref="K8" authorId="0" shapeId="0" xr:uid="{17C1C873-966F-4A7E-853B-ABE17D4899D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145% applied to lesser of BIA Hedge Budget and Buy-up Hedge Budget, and then adding in supplemental hedge budget. This is consistent with current AG49-A.</t>
        </r>
      </text>
    </comment>
    <comment ref="K20" authorId="0" shapeId="0" xr:uid="{2C8C23C4-24B8-4A1A-8809-67415BCC37F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145% applied to lesser of BIA Hedge Budget and Buy-up Hedge Budget, and then adding in supplemental hedge budget. This is consistent with current AG49-A.</t>
        </r>
      </text>
    </comment>
  </commentList>
</comments>
</file>

<file path=xl/sharedStrings.xml><?xml version="1.0" encoding="utf-8"?>
<sst xmlns="http://schemas.openxmlformats.org/spreadsheetml/2006/main" count="84" uniqueCount="41">
  <si>
    <t>Account Specifics</t>
  </si>
  <si>
    <t>Max Illustrated Rate Specifics</t>
  </si>
  <si>
    <t>Index</t>
  </si>
  <si>
    <t>Indexed Account</t>
  </si>
  <si>
    <t>Cap</t>
  </si>
  <si>
    <t>Floor</t>
  </si>
  <si>
    <t>Participation Rate</t>
  </si>
  <si>
    <t>Interest Bonuses</t>
  </si>
  <si>
    <t>Additional Cost</t>
  </si>
  <si>
    <t>BIA Historical Lookback</t>
  </si>
  <si>
    <t>Account Specific Historical Lookback</t>
  </si>
  <si>
    <t>AG49-A Limit</t>
  </si>
  <si>
    <t>S&amp;P 500 Index</t>
  </si>
  <si>
    <t>Benchmark Indexed Account (BIA)</t>
  </si>
  <si>
    <t>N/A</t>
  </si>
  <si>
    <t>None</t>
  </si>
  <si>
    <t>Volatility Controlled Index</t>
  </si>
  <si>
    <t>Fixed Bonus Account v1</t>
  </si>
  <si>
    <t>High Participation Rate Account</t>
  </si>
  <si>
    <t>Hedge Budget</t>
  </si>
  <si>
    <t>Hypothetical Example with High S&amp;P Volatility Assumption</t>
  </si>
  <si>
    <t>Hypothetical Example with Low S&amp;P Volatility Assumption</t>
  </si>
  <si>
    <r>
      <t xml:space="preserve">6.25%                          </t>
    </r>
    <r>
      <rPr>
        <sz val="8"/>
        <color theme="1"/>
        <rFont val="Calibri"/>
        <family val="2"/>
        <scheme val="minor"/>
      </rPr>
      <t>7.75% w/ Fixed Bonus</t>
    </r>
  </si>
  <si>
    <r>
      <t xml:space="preserve">4.35%                          </t>
    </r>
    <r>
      <rPr>
        <b/>
        <sz val="8"/>
        <color theme="1"/>
        <rFont val="Calibri"/>
        <family val="2"/>
        <scheme val="minor"/>
      </rPr>
      <t>5.85% w/ Fixed Bonus</t>
    </r>
  </si>
  <si>
    <t>Proposed Limit</t>
  </si>
  <si>
    <t>145% of Hedge Budget</t>
  </si>
  <si>
    <t>Fixed Bonus Account v2*</t>
  </si>
  <si>
    <t>Buy-Up Cap</t>
  </si>
  <si>
    <r>
      <t xml:space="preserve">6.00%                          </t>
    </r>
    <r>
      <rPr>
        <sz val="8"/>
        <color theme="1"/>
        <rFont val="Calibri"/>
        <family val="2"/>
        <scheme val="minor"/>
      </rPr>
      <t>7.00% w/ Supp. Hedge Budget</t>
    </r>
  </si>
  <si>
    <r>
      <t xml:space="preserve">6.00%                          </t>
    </r>
    <r>
      <rPr>
        <b/>
        <sz val="8"/>
        <color theme="1"/>
        <rFont val="Calibri"/>
        <family val="2"/>
        <scheme val="minor"/>
      </rPr>
      <t>7.00% w/ Supp. Hedge Budget</t>
    </r>
  </si>
  <si>
    <r>
      <t xml:space="preserve">6.48%                          </t>
    </r>
    <r>
      <rPr>
        <sz val="8"/>
        <color theme="1"/>
        <rFont val="Calibri"/>
        <family val="2"/>
        <scheme val="minor"/>
      </rPr>
      <t>7.48% w/ Supp. Hedge Budget</t>
    </r>
  </si>
  <si>
    <r>
      <t xml:space="preserve">6.48%                          </t>
    </r>
    <r>
      <rPr>
        <b/>
        <sz val="8"/>
        <color theme="1"/>
        <rFont val="Calibri"/>
        <family val="2"/>
        <scheme val="minor"/>
      </rPr>
      <t>7.48% w/ Supp. Hedge Budget</t>
    </r>
  </si>
  <si>
    <t>Fixed Bonus Account v2</t>
  </si>
  <si>
    <t>*Hedge Budget for this Index Strategy is set equal to the BIA Max Illustrated Rate divided by 145%</t>
  </si>
  <si>
    <r>
      <t>1.5%</t>
    </r>
    <r>
      <rPr>
        <sz val="8"/>
        <color theme="1"/>
        <rFont val="Calibri"/>
        <family val="2"/>
        <scheme val="minor"/>
      </rPr>
      <t xml:space="preserve">                          Fixed Bonus</t>
    </r>
  </si>
  <si>
    <r>
      <t xml:space="preserve">6.00%                          </t>
    </r>
    <r>
      <rPr>
        <sz val="8"/>
        <color theme="1"/>
        <rFont val="Calibri"/>
        <family val="2"/>
        <scheme val="minor"/>
      </rPr>
      <t>7.5% w/ Fixed Bonus</t>
    </r>
  </si>
  <si>
    <r>
      <t>0.36%</t>
    </r>
    <r>
      <rPr>
        <sz val="8"/>
        <color theme="1"/>
        <rFont val="Calibri"/>
        <family val="2"/>
        <scheme val="minor"/>
      </rPr>
      <t xml:space="preserve">                          Fixed Bonus</t>
    </r>
  </si>
  <si>
    <r>
      <t xml:space="preserve">6.00%                          </t>
    </r>
    <r>
      <rPr>
        <sz val="8"/>
        <color theme="1"/>
        <rFont val="Calibri"/>
        <family val="2"/>
        <scheme val="minor"/>
      </rPr>
      <t>6.36% w/ Fixed Bonus</t>
    </r>
  </si>
  <si>
    <r>
      <t xml:space="preserve">6.00%                          </t>
    </r>
    <r>
      <rPr>
        <b/>
        <sz val="8"/>
        <color theme="1"/>
        <rFont val="Calibri"/>
        <family val="2"/>
        <scheme val="minor"/>
      </rPr>
      <t>6.36% w/ Fixed Bonus</t>
    </r>
  </si>
  <si>
    <r>
      <t xml:space="preserve">6.48%                          </t>
    </r>
    <r>
      <rPr>
        <sz val="8"/>
        <color theme="1"/>
        <rFont val="Calibri"/>
        <family val="2"/>
        <scheme val="minor"/>
      </rPr>
      <t>6.84% w/ Fixed Bonus</t>
    </r>
  </si>
  <si>
    <t>Appendix II – Numerical 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</si>
</sst>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0%"/>
    <numFmt numFmtId="165" formatCode="0.0000000000000%"/>
    <numFmt numFmtId="166" formatCode="0.000%"/>
    <numFmt numFmtId="167" formatCode="0.00000000000000000%"/>
    <numFmt numFmtId="168" formatCode="0.0000000000000000%"/>
    <numFmt numFmtId="169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vertical="center"/>
    </xf>
    <xf numFmtId="10" fontId="0" fillId="2" borderId="0" xfId="1" applyNumberFormat="1" applyFont="1" applyFill="1" applyBorder="1" applyAlignment="1">
      <alignment horizontal="center" vertical="center"/>
    </xf>
    <xf numFmtId="9" fontId="0" fillId="2" borderId="0" xfId="1" applyFont="1" applyFill="1" applyBorder="1" applyAlignment="1">
      <alignment horizontal="center" vertical="center" wrapText="1"/>
    </xf>
    <xf numFmtId="10" fontId="0" fillId="2" borderId="3" xfId="1" applyNumberFormat="1" applyFont="1" applyFill="1" applyBorder="1" applyAlignment="1">
      <alignment horizontal="center" vertical="center"/>
    </xf>
    <xf numFmtId="10" fontId="0" fillId="2" borderId="4" xfId="1" applyNumberFormat="1" applyFont="1" applyFill="1" applyBorder="1" applyAlignment="1">
      <alignment horizontal="center" vertical="center"/>
    </xf>
    <xf numFmtId="10" fontId="0" fillId="2" borderId="5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6" xfId="0" applyFill="1" applyBorder="1" applyAlignment="1">
      <alignment vertical="center"/>
    </xf>
    <xf numFmtId="10" fontId="0" fillId="2" borderId="0" xfId="1" applyNumberFormat="1" applyFont="1" applyFill="1" applyBorder="1" applyAlignment="1">
      <alignment horizontal="center" vertical="center" wrapText="1"/>
    </xf>
    <xf numFmtId="10" fontId="0" fillId="2" borderId="5" xfId="1" applyNumberFormat="1" applyFont="1" applyFill="1" applyBorder="1" applyAlignment="1">
      <alignment horizontal="center" vertical="center" wrapText="1"/>
    </xf>
    <xf numFmtId="10" fontId="0" fillId="2" borderId="6" xfId="1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10" fontId="0" fillId="2" borderId="1" xfId="1" applyNumberFormat="1" applyFont="1" applyFill="1" applyBorder="1" applyAlignment="1">
      <alignment horizontal="center" vertical="center"/>
    </xf>
    <xf numFmtId="10" fontId="0" fillId="2" borderId="8" xfId="1" applyNumberFormat="1" applyFont="1" applyFill="1" applyBorder="1" applyAlignment="1">
      <alignment horizontal="center" vertical="center"/>
    </xf>
    <xf numFmtId="10" fontId="0" fillId="2" borderId="8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/>
    <xf numFmtId="10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10" fontId="3" fillId="2" borderId="0" xfId="0" applyNumberFormat="1" applyFont="1" applyFill="1" applyAlignment="1">
      <alignment horizontal="center"/>
    </xf>
    <xf numFmtId="9" fontId="0" fillId="2" borderId="3" xfId="1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10" fontId="0" fillId="2" borderId="3" xfId="1" applyNumberFormat="1" applyFont="1" applyFill="1" applyBorder="1" applyAlignment="1">
      <alignment horizontal="center" vertical="center" wrapText="1"/>
    </xf>
    <xf numFmtId="10" fontId="0" fillId="2" borderId="4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9" fontId="0" fillId="0" borderId="0" xfId="0" applyNumberFormat="1"/>
    <xf numFmtId="10" fontId="0" fillId="0" borderId="0" xfId="1" applyNumberFormat="1" applyFont="1"/>
    <xf numFmtId="164" fontId="0" fillId="0" borderId="0" xfId="0" applyNumberFormat="1"/>
    <xf numFmtId="0" fontId="7" fillId="0" borderId="0" xfId="0" applyFont="1"/>
    <xf numFmtId="10" fontId="3" fillId="2" borderId="4" xfId="1" applyNumberFormat="1" applyFont="1" applyFill="1" applyBorder="1" applyAlignment="1">
      <alignment horizontal="center" vertical="center"/>
    </xf>
    <xf numFmtId="10" fontId="3" fillId="2" borderId="6" xfId="1" applyNumberFormat="1" applyFont="1" applyFill="1" applyBorder="1" applyAlignment="1">
      <alignment horizontal="center" vertical="center" wrapText="1"/>
    </xf>
    <xf numFmtId="10" fontId="3" fillId="2" borderId="7" xfId="1" applyNumberFormat="1" applyFont="1" applyFill="1" applyBorder="1" applyAlignment="1">
      <alignment horizontal="center" vertical="center"/>
    </xf>
    <xf numFmtId="10" fontId="3" fillId="2" borderId="2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5" fillId="2" borderId="0" xfId="0" quotePrefix="1" applyFont="1" applyFill="1" applyAlignment="1">
      <alignment horizontal="left" wrapText="1"/>
    </xf>
    <xf numFmtId="9" fontId="0" fillId="0" borderId="0" xfId="1" applyFont="1"/>
    <xf numFmtId="165" fontId="0" fillId="0" borderId="0" xfId="0" applyNumberFormat="1"/>
    <xf numFmtId="0" fontId="3" fillId="2" borderId="0" xfId="0" applyFont="1" applyFill="1" applyBorder="1" applyAlignment="1">
      <alignment horizontal="center" wrapText="1"/>
    </xf>
    <xf numFmtId="10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9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tcons\AppData\Local\Temp\OneNote\16.0\Exported\%7bFAC73E18-CF92-4F10-8AA8-B18BFC3B2E35%7d\NT\9\Examples%20for%20ACLI%20-%200131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xamples"/>
    </sheetNames>
    <sheetDataSet>
      <sheetData sheetId="0">
        <row r="2">
          <cell r="A2">
            <v>2.9999999999999905E-2</v>
          </cell>
        </row>
        <row r="13">
          <cell r="H13">
            <v>0.04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6EFC0-8A87-413D-B1AF-A8E12A6E50EE}">
  <sheetPr>
    <pageSetUpPr fitToPage="1"/>
  </sheetPr>
  <dimension ref="A2:X30"/>
  <sheetViews>
    <sheetView showGridLines="0" tabSelected="1" zoomScaleNormal="100" workbookViewId="0"/>
  </sheetViews>
  <sheetFormatPr defaultRowHeight="15" x14ac:dyDescent="0.25"/>
  <cols>
    <col min="3" max="3" width="31.85546875" customWidth="1"/>
    <col min="4" max="14" width="13.7109375" customWidth="1"/>
    <col min="16" max="17" width="21.5703125" bestFit="1" customWidth="1"/>
  </cols>
  <sheetData>
    <row r="2" spans="1:24" ht="19.5" x14ac:dyDescent="0.3">
      <c r="B2" s="37" t="s">
        <v>40</v>
      </c>
    </row>
    <row r="3" spans="1:24" x14ac:dyDescent="0.25">
      <c r="H3" s="44"/>
    </row>
    <row r="4" spans="1:24" ht="19.5" x14ac:dyDescent="0.3">
      <c r="B4" s="37" t="s">
        <v>20</v>
      </c>
      <c r="H4" s="44"/>
    </row>
    <row r="5" spans="1:24" x14ac:dyDescent="0.25">
      <c r="A5" s="1"/>
      <c r="B5" s="1"/>
      <c r="C5" s="1"/>
      <c r="D5" s="57" t="s">
        <v>0</v>
      </c>
      <c r="E5" s="57"/>
      <c r="F5" s="57"/>
      <c r="G5" s="57"/>
      <c r="H5" s="57"/>
      <c r="I5" s="57"/>
      <c r="J5" s="57" t="s">
        <v>1</v>
      </c>
      <c r="K5" s="57"/>
      <c r="L5" s="57"/>
      <c r="M5" s="2"/>
      <c r="N5" s="3"/>
      <c r="O5" s="1"/>
    </row>
    <row r="6" spans="1:24" ht="60.75" thickBot="1" x14ac:dyDescent="0.3">
      <c r="A6" s="1"/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19</v>
      </c>
      <c r="I6" s="4" t="s">
        <v>8</v>
      </c>
      <c r="J6" s="4" t="s">
        <v>9</v>
      </c>
      <c r="K6" s="4" t="s">
        <v>25</v>
      </c>
      <c r="L6" s="4" t="s">
        <v>10</v>
      </c>
      <c r="M6" s="4" t="s">
        <v>11</v>
      </c>
      <c r="N6" s="4" t="s">
        <v>24</v>
      </c>
      <c r="O6" s="1"/>
      <c r="P6" s="46"/>
    </row>
    <row r="7" spans="1:24" ht="42.75" customHeight="1" x14ac:dyDescent="0.25">
      <c r="A7" s="1"/>
      <c r="B7" s="52" t="s">
        <v>12</v>
      </c>
      <c r="C7" s="5" t="s">
        <v>13</v>
      </c>
      <c r="D7" s="8">
        <v>9.5000000000000001E-2</v>
      </c>
      <c r="E7" s="8">
        <v>0</v>
      </c>
      <c r="F7" s="28">
        <v>1</v>
      </c>
      <c r="G7" s="8" t="s">
        <v>14</v>
      </c>
      <c r="H7" s="8">
        <v>4.4999999999999998E-2</v>
      </c>
      <c r="I7" s="9" t="s">
        <v>15</v>
      </c>
      <c r="J7" s="8">
        <v>0.06</v>
      </c>
      <c r="K7" s="8">
        <f>H7*1.45</f>
        <v>6.5250000000000002E-2</v>
      </c>
      <c r="L7" s="9">
        <v>0.06</v>
      </c>
      <c r="M7" s="9">
        <f>MIN(J7:L7)</f>
        <v>0.06</v>
      </c>
      <c r="N7" s="38">
        <f>L7</f>
        <v>0.06</v>
      </c>
      <c r="O7" s="11"/>
      <c r="P7" s="47"/>
      <c r="Q7" s="12"/>
      <c r="R7" s="12"/>
      <c r="S7" s="12"/>
      <c r="T7" s="12"/>
      <c r="U7" s="12"/>
      <c r="V7" s="12"/>
      <c r="W7" s="12"/>
      <c r="X7" s="12"/>
    </row>
    <row r="8" spans="1:24" ht="42.75" customHeight="1" thickBot="1" x14ac:dyDescent="0.3">
      <c r="A8" s="1"/>
      <c r="B8" s="53"/>
      <c r="C8" s="13" t="s">
        <v>27</v>
      </c>
      <c r="D8" s="6">
        <v>0.115</v>
      </c>
      <c r="E8" s="6">
        <v>0</v>
      </c>
      <c r="F8" s="7">
        <v>1</v>
      </c>
      <c r="G8" s="7" t="s">
        <v>14</v>
      </c>
      <c r="H8" s="14">
        <f>H7+I8</f>
        <v>5.5E-2</v>
      </c>
      <c r="I8" s="15">
        <v>0.01</v>
      </c>
      <c r="J8" s="6">
        <v>0.06</v>
      </c>
      <c r="K8" s="6">
        <f>MIN(H7,H8)*1.45+I8</f>
        <v>7.5249999999999997E-2</v>
      </c>
      <c r="L8" s="20">
        <v>6.9599999999999995E-2</v>
      </c>
      <c r="M8" s="16" t="s">
        <v>28</v>
      </c>
      <c r="N8" s="39" t="s">
        <v>29</v>
      </c>
      <c r="O8" s="11"/>
      <c r="P8" s="47"/>
      <c r="Q8" s="12"/>
      <c r="R8" s="12"/>
      <c r="S8" s="12"/>
      <c r="T8" s="12"/>
      <c r="U8" s="12"/>
      <c r="V8" s="12"/>
      <c r="W8" s="12"/>
      <c r="X8" s="12"/>
    </row>
    <row r="9" spans="1:24" ht="42.75" customHeight="1" x14ac:dyDescent="0.25">
      <c r="A9" s="1"/>
      <c r="B9" s="54" t="s">
        <v>16</v>
      </c>
      <c r="C9" s="5" t="s">
        <v>17</v>
      </c>
      <c r="D9" s="30" t="s">
        <v>14</v>
      </c>
      <c r="E9" s="8">
        <v>0</v>
      </c>
      <c r="F9" s="28">
        <v>1.25</v>
      </c>
      <c r="G9" s="31" t="s">
        <v>34</v>
      </c>
      <c r="H9" s="31">
        <v>0.03</v>
      </c>
      <c r="I9" s="32" t="s">
        <v>15</v>
      </c>
      <c r="J9" s="8">
        <f>$J$7</f>
        <v>0.06</v>
      </c>
      <c r="K9" s="8">
        <f>H9*1.45</f>
        <v>4.3499999999999997E-2</v>
      </c>
      <c r="L9" s="9">
        <v>6.25E-2</v>
      </c>
      <c r="M9" s="32" t="s">
        <v>35</v>
      </c>
      <c r="N9" s="41" t="s">
        <v>23</v>
      </c>
      <c r="O9" s="11"/>
      <c r="P9" s="48"/>
      <c r="Q9" s="12"/>
      <c r="R9" s="12"/>
      <c r="S9" s="12"/>
      <c r="T9" s="12"/>
      <c r="U9" s="12"/>
      <c r="V9" s="12"/>
      <c r="W9" s="12"/>
      <c r="X9" s="12"/>
    </row>
    <row r="10" spans="1:24" ht="42.75" customHeight="1" x14ac:dyDescent="0.25">
      <c r="A10" s="1"/>
      <c r="B10" s="55"/>
      <c r="C10" s="13" t="s">
        <v>26</v>
      </c>
      <c r="D10" s="21" t="s">
        <v>14</v>
      </c>
      <c r="E10" s="6">
        <v>0</v>
      </c>
      <c r="F10" s="7">
        <v>1.7</v>
      </c>
      <c r="G10" s="14" t="s">
        <v>36</v>
      </c>
      <c r="H10" s="14">
        <f>J10/1.45</f>
        <v>4.1379310344827586E-2</v>
      </c>
      <c r="I10" s="15" t="s">
        <v>15</v>
      </c>
      <c r="J10" s="6">
        <f>$J$7</f>
        <v>0.06</v>
      </c>
      <c r="K10" s="6">
        <f>H10*1.45</f>
        <v>0.06</v>
      </c>
      <c r="L10" s="10">
        <v>7.7499999999999999E-2</v>
      </c>
      <c r="M10" s="15" t="s">
        <v>37</v>
      </c>
      <c r="N10" s="42" t="s">
        <v>38</v>
      </c>
      <c r="O10" s="11"/>
      <c r="P10" s="49"/>
      <c r="Q10" s="49"/>
      <c r="R10" s="12"/>
      <c r="S10" s="12"/>
      <c r="T10" s="12"/>
      <c r="U10" s="12"/>
      <c r="V10" s="12"/>
      <c r="W10" s="12"/>
      <c r="X10" s="12"/>
    </row>
    <row r="11" spans="1:24" ht="42.75" customHeight="1" thickBot="1" x14ac:dyDescent="0.3">
      <c r="A11" s="1"/>
      <c r="B11" s="56"/>
      <c r="C11" s="17" t="s">
        <v>18</v>
      </c>
      <c r="D11" s="33" t="s">
        <v>14</v>
      </c>
      <c r="E11" s="18">
        <v>0</v>
      </c>
      <c r="F11" s="29">
        <v>1.85</v>
      </c>
      <c r="G11" s="18" t="s">
        <v>14</v>
      </c>
      <c r="H11" s="18">
        <v>4.4999999999999998E-2</v>
      </c>
      <c r="I11" s="19" t="s">
        <v>15</v>
      </c>
      <c r="J11" s="18">
        <f>$J$7</f>
        <v>0.06</v>
      </c>
      <c r="K11" s="18">
        <f>H11*1.45</f>
        <v>6.5250000000000002E-2</v>
      </c>
      <c r="L11" s="19">
        <v>8.2500000000000004E-2</v>
      </c>
      <c r="M11" s="19">
        <v>0.06</v>
      </c>
      <c r="N11" s="40">
        <v>0.06</v>
      </c>
      <c r="O11" s="11"/>
      <c r="P11" s="50"/>
      <c r="Q11" s="12"/>
      <c r="R11" s="12"/>
      <c r="S11" s="12"/>
      <c r="T11" s="12"/>
      <c r="U11" s="12"/>
      <c r="V11" s="12"/>
      <c r="W11" s="12"/>
      <c r="X11" s="12"/>
    </row>
    <row r="12" spans="1:24" ht="12.6" customHeight="1" x14ac:dyDescent="0.25">
      <c r="A12" s="1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22"/>
      <c r="O12" s="1"/>
    </row>
    <row r="13" spans="1:24" ht="12.6" customHeight="1" x14ac:dyDescent="0.25">
      <c r="A13" s="1"/>
      <c r="B13" s="23" t="s">
        <v>33</v>
      </c>
      <c r="C13" s="22"/>
      <c r="D13" s="22"/>
      <c r="E13" s="22"/>
      <c r="F13" s="22"/>
      <c r="G13" s="22"/>
      <c r="H13" s="22"/>
      <c r="I13" s="25"/>
      <c r="K13" s="26"/>
      <c r="L13" s="26"/>
      <c r="M13" s="27"/>
      <c r="N13" s="27"/>
      <c r="O13" s="24"/>
    </row>
    <row r="14" spans="1:24" ht="12.6" customHeight="1" x14ac:dyDescent="0.25">
      <c r="A14" s="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"/>
    </row>
    <row r="15" spans="1:24" ht="19.5" x14ac:dyDescent="0.3">
      <c r="B15" s="37" t="s">
        <v>21</v>
      </c>
      <c r="H15" s="45"/>
      <c r="M15" s="27"/>
      <c r="N15" s="27"/>
    </row>
    <row r="17" spans="1:24" x14ac:dyDescent="0.25">
      <c r="B17" s="1"/>
      <c r="C17" s="1"/>
      <c r="D17" s="57" t="s">
        <v>0</v>
      </c>
      <c r="E17" s="57"/>
      <c r="F17" s="57"/>
      <c r="G17" s="57"/>
      <c r="H17" s="57"/>
      <c r="I17" s="57"/>
      <c r="J17" s="57" t="s">
        <v>1</v>
      </c>
      <c r="K17" s="57"/>
      <c r="L17" s="57"/>
      <c r="M17" s="3"/>
    </row>
    <row r="18" spans="1:24" ht="60.75" thickBot="1" x14ac:dyDescent="0.3"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19</v>
      </c>
      <c r="I18" s="4" t="s">
        <v>8</v>
      </c>
      <c r="J18" s="4" t="s">
        <v>9</v>
      </c>
      <c r="K18" s="4" t="s">
        <v>25</v>
      </c>
      <c r="L18" s="4" t="s">
        <v>10</v>
      </c>
      <c r="M18" s="4" t="s">
        <v>11</v>
      </c>
      <c r="N18" s="4" t="s">
        <v>24</v>
      </c>
    </row>
    <row r="19" spans="1:24" ht="42.75" customHeight="1" x14ac:dyDescent="0.25">
      <c r="B19" s="52" t="s">
        <v>12</v>
      </c>
      <c r="C19" s="5" t="s">
        <v>13</v>
      </c>
      <c r="D19" s="8">
        <v>0.105</v>
      </c>
      <c r="E19" s="8">
        <v>0</v>
      </c>
      <c r="F19" s="28">
        <v>1</v>
      </c>
      <c r="G19" s="8" t="s">
        <v>14</v>
      </c>
      <c r="H19" s="8">
        <v>4.4999999999999998E-2</v>
      </c>
      <c r="I19" s="9" t="s">
        <v>15</v>
      </c>
      <c r="J19" s="8">
        <v>6.4799999999999996E-2</v>
      </c>
      <c r="K19" s="8">
        <f>H19*1.45</f>
        <v>6.5250000000000002E-2</v>
      </c>
      <c r="L19" s="9">
        <v>6.4799999999999996E-2</v>
      </c>
      <c r="M19" s="9">
        <f>MIN(J19:L19)</f>
        <v>6.4799999999999996E-2</v>
      </c>
      <c r="N19" s="38">
        <f>L19</f>
        <v>6.4799999999999996E-2</v>
      </c>
    </row>
    <row r="20" spans="1:24" ht="42.75" customHeight="1" thickBot="1" x14ac:dyDescent="0.3">
      <c r="A20" s="1"/>
      <c r="B20" s="53"/>
      <c r="C20" s="13" t="s">
        <v>27</v>
      </c>
      <c r="D20" s="6">
        <v>0.13</v>
      </c>
      <c r="E20" s="6">
        <v>0</v>
      </c>
      <c r="F20" s="7">
        <v>1</v>
      </c>
      <c r="G20" s="7" t="s">
        <v>14</v>
      </c>
      <c r="H20" s="14">
        <f>H19+I20</f>
        <v>5.5E-2</v>
      </c>
      <c r="I20" s="15">
        <v>0.01</v>
      </c>
      <c r="J20" s="6">
        <v>6.4799999999999996E-2</v>
      </c>
      <c r="K20" s="6">
        <f>MIN(H19,H20)*1.45+I20</f>
        <v>7.5249999999999997E-2</v>
      </c>
      <c r="L20" s="20">
        <v>7.5899999999999995E-2</v>
      </c>
      <c r="M20" s="16" t="s">
        <v>30</v>
      </c>
      <c r="N20" s="39" t="s">
        <v>31</v>
      </c>
      <c r="O20" s="11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42.75" customHeight="1" x14ac:dyDescent="0.25">
      <c r="B21" s="54" t="s">
        <v>16</v>
      </c>
      <c r="C21" s="5" t="s">
        <v>17</v>
      </c>
      <c r="D21" s="30" t="s">
        <v>14</v>
      </c>
      <c r="E21" s="8">
        <v>0</v>
      </c>
      <c r="F21" s="28">
        <v>1.25</v>
      </c>
      <c r="G21" s="31" t="s">
        <v>34</v>
      </c>
      <c r="H21" s="31">
        <f>H9</f>
        <v>0.03</v>
      </c>
      <c r="I21" s="32" t="s">
        <v>15</v>
      </c>
      <c r="J21" s="8">
        <v>6.4799999999999996E-2</v>
      </c>
      <c r="K21" s="8">
        <f>H21*1.45</f>
        <v>4.3499999999999997E-2</v>
      </c>
      <c r="L21" s="9">
        <v>6.25E-2</v>
      </c>
      <c r="M21" s="32" t="s">
        <v>22</v>
      </c>
      <c r="N21" s="41" t="s">
        <v>23</v>
      </c>
      <c r="P21" s="51"/>
      <c r="Q21" s="51"/>
    </row>
    <row r="22" spans="1:24" ht="42.75" customHeight="1" x14ac:dyDescent="0.25">
      <c r="B22" s="55"/>
      <c r="C22" s="13" t="s">
        <v>32</v>
      </c>
      <c r="D22" s="21" t="s">
        <v>14</v>
      </c>
      <c r="E22" s="6">
        <v>0</v>
      </c>
      <c r="F22" s="7">
        <v>1.7</v>
      </c>
      <c r="G22" s="14" t="s">
        <v>36</v>
      </c>
      <c r="H22" s="14">
        <f>H10</f>
        <v>4.1379310344827586E-2</v>
      </c>
      <c r="I22" s="15" t="s">
        <v>15</v>
      </c>
      <c r="J22" s="6">
        <v>6.4799999999999996E-2</v>
      </c>
      <c r="K22" s="6">
        <f>H22*1.45</f>
        <v>0.06</v>
      </c>
      <c r="L22" s="10">
        <v>7.7499999999999999E-2</v>
      </c>
      <c r="M22" s="15" t="s">
        <v>39</v>
      </c>
      <c r="N22" s="42" t="s">
        <v>38</v>
      </c>
      <c r="P22" s="51"/>
      <c r="Q22" s="51"/>
    </row>
    <row r="23" spans="1:24" ht="42.75" customHeight="1" thickBot="1" x14ac:dyDescent="0.3">
      <c r="B23" s="56"/>
      <c r="C23" s="17" t="s">
        <v>18</v>
      </c>
      <c r="D23" s="33" t="s">
        <v>14</v>
      </c>
      <c r="E23" s="18">
        <v>0</v>
      </c>
      <c r="F23" s="29">
        <v>1.85</v>
      </c>
      <c r="G23" s="18" t="s">
        <v>14</v>
      </c>
      <c r="H23" s="18">
        <f>H11</f>
        <v>4.4999999999999998E-2</v>
      </c>
      <c r="I23" s="19" t="s">
        <v>15</v>
      </c>
      <c r="J23" s="18">
        <v>6.4799999999999996E-2</v>
      </c>
      <c r="K23" s="18">
        <f>H23*1.45</f>
        <v>6.5250000000000002E-2</v>
      </c>
      <c r="L23" s="19">
        <v>8.2500000000000004E-2</v>
      </c>
      <c r="M23" s="19">
        <v>6.4799999999999996E-2</v>
      </c>
      <c r="N23" s="40">
        <v>6.4799999999999996E-2</v>
      </c>
    </row>
    <row r="25" spans="1:24" ht="12.6" customHeight="1" x14ac:dyDescent="0.25">
      <c r="A25" s="1"/>
      <c r="B25" s="23"/>
      <c r="C25" s="43"/>
      <c r="D25" s="22"/>
      <c r="E25" s="22"/>
      <c r="F25" s="22"/>
      <c r="G25" s="22"/>
      <c r="H25" s="22"/>
      <c r="I25" s="25"/>
      <c r="K25" s="26"/>
      <c r="L25" s="26"/>
      <c r="M25" s="27"/>
      <c r="N25" s="27"/>
      <c r="O25" s="24"/>
    </row>
    <row r="26" spans="1:24" ht="12.6" customHeight="1" x14ac:dyDescent="0.25">
      <c r="A26" s="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"/>
    </row>
    <row r="27" spans="1:24" x14ac:dyDescent="0.25">
      <c r="M27" s="27"/>
      <c r="N27" s="27"/>
    </row>
    <row r="28" spans="1:24" x14ac:dyDescent="0.25">
      <c r="E28" s="34"/>
      <c r="F28" s="35"/>
      <c r="G28" s="36"/>
      <c r="H28" s="36"/>
    </row>
    <row r="30" spans="1:24" x14ac:dyDescent="0.25">
      <c r="F30" s="35"/>
    </row>
  </sheetData>
  <mergeCells count="9">
    <mergeCell ref="B19:B20"/>
    <mergeCell ref="B21:B23"/>
    <mergeCell ref="D5:I5"/>
    <mergeCell ref="J5:L5"/>
    <mergeCell ref="B7:B8"/>
    <mergeCell ref="B9:B11"/>
    <mergeCell ref="B12:M12"/>
    <mergeCell ref="D17:I17"/>
    <mergeCell ref="J17:L17"/>
  </mergeCells>
  <pageMargins left="0.7" right="0.7" top="0.75" bottom="0.75" header="0.3" footer="0.3"/>
  <pageSetup scale="62" orientation="landscape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LATF Examples </vt:lpstr>
      <vt:lpstr>'LATF Examples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Considine, Brandon T.</dc:creator>
  <cp:lastModifiedBy>Burmester, Stephanie</cp:lastModifiedBy>
  <cp:lastPrinted>2022-10-27T16:44:39Z</cp:lastPrinted>
  <dcterms:created xsi:type="dcterms:W3CDTF">2022-10-18T16:08:14Z</dcterms:created>
  <dcterms:modified xsi:type="dcterms:W3CDTF">2022-11-03T20:33:12Z</dcterms:modified>
</cp:coreProperties>
</file>