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Sheet1!$A$8:$AB$87</definedName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Y58" i="1" l="1"/>
  <c r="Z58" i="1" s="1"/>
  <c r="L58" i="1"/>
  <c r="M58" i="1" s="1"/>
  <c r="G58" i="1"/>
  <c r="E58" i="1"/>
  <c r="Y57" i="1"/>
  <c r="Z57" i="1" s="1"/>
  <c r="L57" i="1"/>
  <c r="M57" i="1" s="1"/>
  <c r="O57" i="1" s="1"/>
  <c r="G57" i="1"/>
  <c r="E57" i="1"/>
  <c r="Y56" i="1"/>
  <c r="Z56" i="1" s="1"/>
  <c r="L56" i="1"/>
  <c r="M56" i="1" s="1"/>
  <c r="G56" i="1"/>
  <c r="E56" i="1"/>
  <c r="O58" i="1" l="1"/>
  <c r="U58" i="1" s="1"/>
  <c r="N58" i="1"/>
  <c r="U57" i="1"/>
  <c r="AA57" i="1" s="1"/>
  <c r="N56" i="1"/>
  <c r="O56" i="1"/>
  <c r="U56" i="1" s="1"/>
  <c r="N57" i="1"/>
  <c r="AB56" i="1" l="1"/>
  <c r="S56" i="1"/>
  <c r="T56" i="1" s="1"/>
  <c r="R56" i="1"/>
  <c r="AA56" i="1"/>
  <c r="AB58" i="1"/>
  <c r="S58" i="1"/>
  <c r="T58" i="1" s="1"/>
  <c r="R58" i="1"/>
  <c r="AA58" i="1"/>
  <c r="R57" i="1"/>
  <c r="S57" i="1"/>
  <c r="T57" i="1" s="1"/>
  <c r="AB57" i="1"/>
  <c r="Y79" i="1"/>
  <c r="Z79" i="1" s="1"/>
  <c r="L79" i="1"/>
  <c r="M79" i="1" s="1"/>
  <c r="G79" i="1"/>
  <c r="E79" i="1"/>
  <c r="Y78" i="1"/>
  <c r="Z78" i="1" s="1"/>
  <c r="L78" i="1"/>
  <c r="M78" i="1" s="1"/>
  <c r="O78" i="1" s="1"/>
  <c r="G78" i="1"/>
  <c r="E78" i="1"/>
  <c r="Y77" i="1"/>
  <c r="Z77" i="1" s="1"/>
  <c r="L77" i="1"/>
  <c r="M77" i="1" s="1"/>
  <c r="G77" i="1"/>
  <c r="E77" i="1"/>
  <c r="Y76" i="1"/>
  <c r="Z76" i="1" s="1"/>
  <c r="L76" i="1"/>
  <c r="M76" i="1" s="1"/>
  <c r="G76" i="1"/>
  <c r="E76" i="1"/>
  <c r="Y75" i="1"/>
  <c r="Z75" i="1" s="1"/>
  <c r="L75" i="1"/>
  <c r="M75" i="1" s="1"/>
  <c r="O75" i="1" s="1"/>
  <c r="G75" i="1"/>
  <c r="E75" i="1"/>
  <c r="Y74" i="1"/>
  <c r="Z74" i="1" s="1"/>
  <c r="L74" i="1"/>
  <c r="M74" i="1" s="1"/>
  <c r="O74" i="1" s="1"/>
  <c r="G74" i="1"/>
  <c r="E74" i="1"/>
  <c r="Y73" i="1"/>
  <c r="Z73" i="1" s="1"/>
  <c r="L73" i="1"/>
  <c r="M73" i="1" s="1"/>
  <c r="G73" i="1"/>
  <c r="E73" i="1"/>
  <c r="Y72" i="1"/>
  <c r="Z72" i="1" s="1"/>
  <c r="L72" i="1"/>
  <c r="M72" i="1" s="1"/>
  <c r="G72" i="1"/>
  <c r="E72" i="1"/>
  <c r="Y71" i="1"/>
  <c r="Z71" i="1" s="1"/>
  <c r="L71" i="1"/>
  <c r="M71" i="1" s="1"/>
  <c r="G71" i="1"/>
  <c r="E71" i="1"/>
  <c r="Y70" i="1"/>
  <c r="Z70" i="1" s="1"/>
  <c r="L70" i="1"/>
  <c r="M70" i="1" s="1"/>
  <c r="O70" i="1" s="1"/>
  <c r="G70" i="1"/>
  <c r="E70" i="1"/>
  <c r="W69" i="1"/>
  <c r="L69" i="1"/>
  <c r="M69" i="1" s="1"/>
  <c r="O69" i="1" s="1"/>
  <c r="G69" i="1"/>
  <c r="E69" i="1"/>
  <c r="W68" i="1"/>
  <c r="L68" i="1"/>
  <c r="M68" i="1" s="1"/>
  <c r="O68" i="1" s="1"/>
  <c r="G68" i="1"/>
  <c r="E68" i="1"/>
  <c r="W67" i="1"/>
  <c r="L67" i="1"/>
  <c r="M67" i="1" s="1"/>
  <c r="O67" i="1" s="1"/>
  <c r="G67" i="1"/>
  <c r="E67" i="1"/>
  <c r="W66" i="1"/>
  <c r="L66" i="1"/>
  <c r="M66" i="1" s="1"/>
  <c r="O66" i="1" s="1"/>
  <c r="G66" i="1"/>
  <c r="E66" i="1"/>
  <c r="W65" i="1"/>
  <c r="L65" i="1"/>
  <c r="M65" i="1" s="1"/>
  <c r="O65" i="1" s="1"/>
  <c r="G65" i="1"/>
  <c r="E65" i="1"/>
  <c r="W64" i="1"/>
  <c r="L64" i="1"/>
  <c r="M64" i="1" s="1"/>
  <c r="O64" i="1" s="1"/>
  <c r="G64" i="1"/>
  <c r="E64" i="1"/>
  <c r="W63" i="1"/>
  <c r="L63" i="1"/>
  <c r="M63" i="1" s="1"/>
  <c r="O63" i="1" s="1"/>
  <c r="G63" i="1"/>
  <c r="E63" i="1"/>
  <c r="W62" i="1"/>
  <c r="L62" i="1"/>
  <c r="M62" i="1" s="1"/>
  <c r="O62" i="1" s="1"/>
  <c r="G62" i="1"/>
  <c r="E62" i="1"/>
  <c r="W61" i="1"/>
  <c r="L61" i="1"/>
  <c r="M61" i="1" s="1"/>
  <c r="O61" i="1" s="1"/>
  <c r="G61" i="1"/>
  <c r="E61" i="1"/>
  <c r="O71" i="1" l="1"/>
  <c r="U71" i="1" s="1"/>
  <c r="S71" i="1" s="1"/>
  <c r="T71" i="1" s="1"/>
  <c r="N71" i="1"/>
  <c r="N79" i="1"/>
  <c r="O79" i="1"/>
  <c r="U79" i="1" s="1"/>
  <c r="AB79" i="1" s="1"/>
  <c r="U75" i="1"/>
  <c r="AB75" i="1" s="1"/>
  <c r="N75" i="1"/>
  <c r="U74" i="1"/>
  <c r="N77" i="1"/>
  <c r="O77" i="1"/>
  <c r="U77" i="1" s="1"/>
  <c r="AA77" i="1" s="1"/>
  <c r="O76" i="1"/>
  <c r="U76" i="1" s="1"/>
  <c r="N76" i="1"/>
  <c r="O72" i="1"/>
  <c r="U72" i="1" s="1"/>
  <c r="N72" i="1"/>
  <c r="U70" i="1"/>
  <c r="N73" i="1"/>
  <c r="O73" i="1"/>
  <c r="U73" i="1" s="1"/>
  <c r="U78" i="1"/>
  <c r="AA78" i="1" s="1"/>
  <c r="Y62" i="1"/>
  <c r="Z62" i="1" s="1"/>
  <c r="Y63" i="1"/>
  <c r="Z63" i="1" s="1"/>
  <c r="N62" i="1"/>
  <c r="N64" i="1"/>
  <c r="Y64" i="1"/>
  <c r="Z64" i="1" s="1"/>
  <c r="N65" i="1"/>
  <c r="Y65" i="1"/>
  <c r="Z65" i="1" s="1"/>
  <c r="N66" i="1"/>
  <c r="Y66" i="1"/>
  <c r="Z66" i="1" s="1"/>
  <c r="N67" i="1"/>
  <c r="Y67" i="1"/>
  <c r="Z67" i="1" s="1"/>
  <c r="N68" i="1"/>
  <c r="Y68" i="1"/>
  <c r="Z68" i="1" s="1"/>
  <c r="N69" i="1"/>
  <c r="Y69" i="1"/>
  <c r="Z69" i="1" s="1"/>
  <c r="N70" i="1"/>
  <c r="N74" i="1"/>
  <c r="N78" i="1"/>
  <c r="N61" i="1"/>
  <c r="Y61" i="1"/>
  <c r="Z61" i="1" s="1"/>
  <c r="N63" i="1"/>
  <c r="Y48" i="1"/>
  <c r="Z48" i="1" s="1"/>
  <c r="L48" i="1"/>
  <c r="M48" i="1" s="1"/>
  <c r="G48" i="1"/>
  <c r="E48" i="1"/>
  <c r="Y47" i="1"/>
  <c r="Z47" i="1" s="1"/>
  <c r="L47" i="1"/>
  <c r="M47" i="1" s="1"/>
  <c r="O47" i="1" s="1"/>
  <c r="G47" i="1"/>
  <c r="E47" i="1"/>
  <c r="Y46" i="1"/>
  <c r="Z46" i="1" s="1"/>
  <c r="L46" i="1"/>
  <c r="M46" i="1" s="1"/>
  <c r="G46" i="1"/>
  <c r="E46" i="1"/>
  <c r="Y45" i="1"/>
  <c r="Z45" i="1" s="1"/>
  <c r="L45" i="1"/>
  <c r="M45" i="1" s="1"/>
  <c r="G45" i="1"/>
  <c r="E45" i="1"/>
  <c r="Y44" i="1"/>
  <c r="Z44" i="1" s="1"/>
  <c r="L44" i="1"/>
  <c r="M44" i="1" s="1"/>
  <c r="G44" i="1"/>
  <c r="E44" i="1"/>
  <c r="Y43" i="1"/>
  <c r="Z43" i="1" s="1"/>
  <c r="L43" i="1"/>
  <c r="M43" i="1" s="1"/>
  <c r="O43" i="1" s="1"/>
  <c r="G43" i="1"/>
  <c r="E43" i="1"/>
  <c r="Y42" i="1"/>
  <c r="Z42" i="1" s="1"/>
  <c r="L42" i="1"/>
  <c r="M42" i="1" s="1"/>
  <c r="G42" i="1"/>
  <c r="E42" i="1"/>
  <c r="Y41" i="1"/>
  <c r="Z41" i="1" s="1"/>
  <c r="L41" i="1"/>
  <c r="M41" i="1" s="1"/>
  <c r="G41" i="1"/>
  <c r="E41" i="1"/>
  <c r="Y40" i="1"/>
  <c r="Z40" i="1" s="1"/>
  <c r="L40" i="1"/>
  <c r="M40" i="1" s="1"/>
  <c r="G40" i="1"/>
  <c r="E40" i="1"/>
  <c r="Y39" i="1"/>
  <c r="Z39" i="1" s="1"/>
  <c r="L39" i="1"/>
  <c r="M39" i="1" s="1"/>
  <c r="O39" i="1" s="1"/>
  <c r="G39" i="1"/>
  <c r="E39" i="1"/>
  <c r="Y33" i="1"/>
  <c r="Z33" i="1" s="1"/>
  <c r="L33" i="1"/>
  <c r="M33" i="1" s="1"/>
  <c r="O33" i="1" s="1"/>
  <c r="G33" i="1"/>
  <c r="E33" i="1"/>
  <c r="Y32" i="1"/>
  <c r="Z32" i="1" s="1"/>
  <c r="L32" i="1"/>
  <c r="M32" i="1" s="1"/>
  <c r="G32" i="1"/>
  <c r="E32" i="1"/>
  <c r="Y31" i="1"/>
  <c r="Z31" i="1" s="1"/>
  <c r="L31" i="1"/>
  <c r="M31" i="1" s="1"/>
  <c r="G31" i="1"/>
  <c r="E31" i="1"/>
  <c r="Y30" i="1"/>
  <c r="Z30" i="1" s="1"/>
  <c r="L30" i="1"/>
  <c r="M30" i="1" s="1"/>
  <c r="G30" i="1"/>
  <c r="E30" i="1"/>
  <c r="Y29" i="1"/>
  <c r="Z29" i="1" s="1"/>
  <c r="L29" i="1"/>
  <c r="M29" i="1" s="1"/>
  <c r="O29" i="1" s="1"/>
  <c r="G29" i="1"/>
  <c r="E29" i="1"/>
  <c r="Y28" i="1"/>
  <c r="Z28" i="1" s="1"/>
  <c r="L28" i="1"/>
  <c r="M28" i="1" s="1"/>
  <c r="G28" i="1"/>
  <c r="E28" i="1"/>
  <c r="Y27" i="1"/>
  <c r="Z27" i="1" s="1"/>
  <c r="L27" i="1"/>
  <c r="M27" i="1" s="1"/>
  <c r="G27" i="1"/>
  <c r="E27" i="1"/>
  <c r="Y26" i="1"/>
  <c r="Z26" i="1" s="1"/>
  <c r="L26" i="1"/>
  <c r="M26" i="1" s="1"/>
  <c r="G26" i="1"/>
  <c r="E26" i="1"/>
  <c r="Y25" i="1"/>
  <c r="Z25" i="1" s="1"/>
  <c r="L25" i="1"/>
  <c r="M25" i="1" s="1"/>
  <c r="O25" i="1" s="1"/>
  <c r="G25" i="1"/>
  <c r="E25" i="1"/>
  <c r="Y24" i="1"/>
  <c r="Z24" i="1" s="1"/>
  <c r="L24" i="1"/>
  <c r="M24" i="1" s="1"/>
  <c r="G24" i="1"/>
  <c r="E24" i="1"/>
  <c r="Y23" i="1"/>
  <c r="Z23" i="1" s="1"/>
  <c r="L23" i="1"/>
  <c r="M23" i="1" s="1"/>
  <c r="Y22" i="1"/>
  <c r="Z22" i="1" s="1"/>
  <c r="L22" i="1"/>
  <c r="M22" i="1" s="1"/>
  <c r="Y21" i="1"/>
  <c r="Z21" i="1" s="1"/>
  <c r="L21" i="1"/>
  <c r="M21" i="1" s="1"/>
  <c r="O21" i="1" s="1"/>
  <c r="Y20" i="1"/>
  <c r="Z20" i="1" s="1"/>
  <c r="L20" i="1"/>
  <c r="M20" i="1" s="1"/>
  <c r="Y19" i="1"/>
  <c r="Z19" i="1" s="1"/>
  <c r="L19" i="1"/>
  <c r="M19" i="1" s="1"/>
  <c r="Y18" i="1"/>
  <c r="Z18" i="1" s="1"/>
  <c r="L18" i="1"/>
  <c r="M18" i="1" s="1"/>
  <c r="G18" i="1"/>
  <c r="E18" i="1"/>
  <c r="Y17" i="1"/>
  <c r="Z17" i="1" s="1"/>
  <c r="L17" i="1"/>
  <c r="M17" i="1" s="1"/>
  <c r="G17" i="1"/>
  <c r="E17" i="1"/>
  <c r="Y16" i="1"/>
  <c r="Z16" i="1" s="1"/>
  <c r="L16" i="1"/>
  <c r="M16" i="1" s="1"/>
  <c r="G16" i="1"/>
  <c r="E16" i="1"/>
  <c r="E9" i="1"/>
  <c r="G9" i="1"/>
  <c r="L9" i="1"/>
  <c r="M9" i="1" s="1"/>
  <c r="N9" i="1" s="1"/>
  <c r="R9" i="1"/>
  <c r="T9" i="1"/>
  <c r="E6" i="1"/>
  <c r="F6" i="1" s="1"/>
  <c r="G6" i="1" s="1"/>
  <c r="H6" i="1" s="1"/>
  <c r="J6" i="1" s="1"/>
  <c r="K6" i="1" s="1"/>
  <c r="L6" i="1" s="1"/>
  <c r="M6" i="1" s="1"/>
  <c r="N6" i="1" s="1"/>
  <c r="O6" i="1" s="1"/>
  <c r="Q6" i="1" s="1"/>
  <c r="R6" i="1" s="1"/>
  <c r="S6" i="1" s="1"/>
  <c r="T6" i="1" s="1"/>
  <c r="U6" i="1" s="1"/>
  <c r="W6" i="1" s="1"/>
  <c r="X6" i="1" s="1"/>
  <c r="Y6" i="1" s="1"/>
  <c r="Z6" i="1" s="1"/>
  <c r="AA6" i="1" s="1"/>
  <c r="AB6" i="1" s="1"/>
  <c r="Q79" i="1" l="1"/>
  <c r="R79" i="1" s="1"/>
  <c r="S79" i="1"/>
  <c r="T79" i="1" s="1"/>
  <c r="Q75" i="1"/>
  <c r="R75" i="1" s="1"/>
  <c r="AB71" i="1"/>
  <c r="AA79" i="1"/>
  <c r="AA71" i="1"/>
  <c r="Q71" i="1"/>
  <c r="R71" i="1" s="1"/>
  <c r="S75" i="1"/>
  <c r="T75" i="1" s="1"/>
  <c r="AA75" i="1"/>
  <c r="U68" i="1"/>
  <c r="U66" i="1"/>
  <c r="AA66" i="1" s="1"/>
  <c r="U64" i="1"/>
  <c r="S73" i="1"/>
  <c r="T73" i="1" s="1"/>
  <c r="AB73" i="1"/>
  <c r="Q73" i="1"/>
  <c r="R73" i="1" s="1"/>
  <c r="AA73" i="1"/>
  <c r="U61" i="1"/>
  <c r="AA61" i="1" s="1"/>
  <c r="U69" i="1"/>
  <c r="U67" i="1"/>
  <c r="AA67" i="1" s="1"/>
  <c r="U65" i="1"/>
  <c r="U63" i="1"/>
  <c r="AA63" i="1" s="1"/>
  <c r="U62" i="1"/>
  <c r="AB72" i="1"/>
  <c r="Q72" i="1"/>
  <c r="R72" i="1" s="1"/>
  <c r="AA72" i="1"/>
  <c r="S72" i="1"/>
  <c r="T72" i="1" s="1"/>
  <c r="S74" i="1"/>
  <c r="T74" i="1" s="1"/>
  <c r="AB74" i="1"/>
  <c r="Q74" i="1"/>
  <c r="R74" i="1" s="1"/>
  <c r="S70" i="1"/>
  <c r="T70" i="1" s="1"/>
  <c r="AB70" i="1"/>
  <c r="Q70" i="1"/>
  <c r="R70" i="1" s="1"/>
  <c r="AB76" i="1"/>
  <c r="Q76" i="1"/>
  <c r="R76" i="1" s="1"/>
  <c r="AA76" i="1"/>
  <c r="S76" i="1"/>
  <c r="T76" i="1" s="1"/>
  <c r="AA74" i="1"/>
  <c r="S78" i="1"/>
  <c r="T78" i="1" s="1"/>
  <c r="AB78" i="1"/>
  <c r="Q78" i="1"/>
  <c r="R78" i="1" s="1"/>
  <c r="AA70" i="1"/>
  <c r="S77" i="1"/>
  <c r="T77" i="1" s="1"/>
  <c r="AB77" i="1"/>
  <c r="Q77" i="1"/>
  <c r="R77" i="1" s="1"/>
  <c r="U43" i="1"/>
  <c r="AA43" i="1" s="1"/>
  <c r="O45" i="1"/>
  <c r="U45" i="1" s="1"/>
  <c r="N45" i="1"/>
  <c r="N46" i="1"/>
  <c r="O46" i="1"/>
  <c r="U46" i="1" s="1"/>
  <c r="AA46" i="1" s="1"/>
  <c r="O40" i="1"/>
  <c r="U40" i="1" s="1"/>
  <c r="N40" i="1"/>
  <c r="O48" i="1"/>
  <c r="U48" i="1" s="1"/>
  <c r="N48" i="1"/>
  <c r="U39" i="1"/>
  <c r="AA39" i="1" s="1"/>
  <c r="O41" i="1"/>
  <c r="U41" i="1" s="1"/>
  <c r="N41" i="1"/>
  <c r="N42" i="1"/>
  <c r="O42" i="1"/>
  <c r="U42" i="1" s="1"/>
  <c r="AA42" i="1" s="1"/>
  <c r="U47" i="1"/>
  <c r="O44" i="1"/>
  <c r="U44" i="1" s="1"/>
  <c r="AA44" i="1" s="1"/>
  <c r="N44" i="1"/>
  <c r="N39" i="1"/>
  <c r="N43" i="1"/>
  <c r="N47" i="1"/>
  <c r="O16" i="1"/>
  <c r="U16" i="1" s="1"/>
  <c r="N16" i="1"/>
  <c r="O30" i="1"/>
  <c r="U30" i="1" s="1"/>
  <c r="N30" i="1"/>
  <c r="N17" i="1"/>
  <c r="O17" i="1"/>
  <c r="U17" i="1" s="1"/>
  <c r="AA17" i="1" s="1"/>
  <c r="O18" i="1"/>
  <c r="U18" i="1" s="1"/>
  <c r="N18" i="1"/>
  <c r="N20" i="1"/>
  <c r="O20" i="1"/>
  <c r="U20" i="1" s="1"/>
  <c r="AA20" i="1" s="1"/>
  <c r="N23" i="1"/>
  <c r="O23" i="1"/>
  <c r="U23" i="1" s="1"/>
  <c r="O24" i="1"/>
  <c r="U24" i="1" s="1"/>
  <c r="N24" i="1"/>
  <c r="U29" i="1"/>
  <c r="N31" i="1"/>
  <c r="O31" i="1"/>
  <c r="U31" i="1" s="1"/>
  <c r="O32" i="1"/>
  <c r="U32" i="1" s="1"/>
  <c r="N32" i="1"/>
  <c r="U21" i="1"/>
  <c r="AA21" i="1" s="1"/>
  <c r="O26" i="1"/>
  <c r="U26" i="1" s="1"/>
  <c r="N26" i="1"/>
  <c r="N19" i="1"/>
  <c r="O19" i="1"/>
  <c r="U19" i="1" s="1"/>
  <c r="AA19" i="1" s="1"/>
  <c r="O22" i="1"/>
  <c r="U22" i="1" s="1"/>
  <c r="N22" i="1"/>
  <c r="U25" i="1"/>
  <c r="AA25" i="1" s="1"/>
  <c r="N27" i="1"/>
  <c r="O27" i="1"/>
  <c r="U27" i="1" s="1"/>
  <c r="O28" i="1"/>
  <c r="U28" i="1" s="1"/>
  <c r="AA28" i="1" s="1"/>
  <c r="N28" i="1"/>
  <c r="U33" i="1"/>
  <c r="AA33" i="1" s="1"/>
  <c r="N21" i="1"/>
  <c r="N25" i="1"/>
  <c r="N29" i="1"/>
  <c r="N33" i="1"/>
  <c r="O9" i="1"/>
  <c r="S63" i="1" l="1"/>
  <c r="T63" i="1" s="1"/>
  <c r="Q63" i="1"/>
  <c r="R63" i="1" s="1"/>
  <c r="AB63" i="1"/>
  <c r="AB67" i="1"/>
  <c r="S67" i="1"/>
  <c r="T67" i="1" s="1"/>
  <c r="Q67" i="1"/>
  <c r="R67" i="1" s="1"/>
  <c r="S61" i="1"/>
  <c r="T61" i="1" s="1"/>
  <c r="Q61" i="1"/>
  <c r="R61" i="1" s="1"/>
  <c r="AB61" i="1"/>
  <c r="AB66" i="1"/>
  <c r="S66" i="1"/>
  <c r="T66" i="1" s="1"/>
  <c r="Q66" i="1"/>
  <c r="R66" i="1" s="1"/>
  <c r="S62" i="1"/>
  <c r="T62" i="1" s="1"/>
  <c r="AB62" i="1"/>
  <c r="Q62" i="1"/>
  <c r="R62" i="1" s="1"/>
  <c r="S68" i="1"/>
  <c r="T68" i="1" s="1"/>
  <c r="AB68" i="1"/>
  <c r="Q68" i="1"/>
  <c r="R68" i="1" s="1"/>
  <c r="S65" i="1"/>
  <c r="T65" i="1" s="1"/>
  <c r="Q65" i="1"/>
  <c r="R65" i="1" s="1"/>
  <c r="AB65" i="1"/>
  <c r="AB69" i="1"/>
  <c r="S69" i="1"/>
  <c r="T69" i="1" s="1"/>
  <c r="Q69" i="1"/>
  <c r="R69" i="1" s="1"/>
  <c r="S64" i="1"/>
  <c r="T64" i="1" s="1"/>
  <c r="Q64" i="1"/>
  <c r="R64" i="1" s="1"/>
  <c r="AB64" i="1"/>
  <c r="AA62" i="1"/>
  <c r="AA65" i="1"/>
  <c r="AA69" i="1"/>
  <c r="AA64" i="1"/>
  <c r="AA68" i="1"/>
  <c r="AB41" i="1"/>
  <c r="Q41" i="1"/>
  <c r="R41" i="1" s="1"/>
  <c r="S41" i="1"/>
  <c r="T41" i="1" s="1"/>
  <c r="AA41" i="1"/>
  <c r="AB45" i="1"/>
  <c r="Q45" i="1"/>
  <c r="R45" i="1" s="1"/>
  <c r="S45" i="1"/>
  <c r="T45" i="1" s="1"/>
  <c r="AA45" i="1"/>
  <c r="AB40" i="1"/>
  <c r="Q40" i="1"/>
  <c r="R40" i="1" s="1"/>
  <c r="S40" i="1"/>
  <c r="T40" i="1" s="1"/>
  <c r="S43" i="1"/>
  <c r="T43" i="1" s="1"/>
  <c r="AB43" i="1"/>
  <c r="Q43" i="1"/>
  <c r="R43" i="1" s="1"/>
  <c r="AB48" i="1"/>
  <c r="Q48" i="1"/>
  <c r="R48" i="1" s="1"/>
  <c r="S48" i="1"/>
  <c r="T48" i="1" s="1"/>
  <c r="S42" i="1"/>
  <c r="T42" i="1" s="1"/>
  <c r="AB42" i="1"/>
  <c r="Q42" i="1"/>
  <c r="R42" i="1" s="1"/>
  <c r="S47" i="1"/>
  <c r="T47" i="1" s="1"/>
  <c r="AB47" i="1"/>
  <c r="Q47" i="1"/>
  <c r="R47" i="1" s="1"/>
  <c r="AB44" i="1"/>
  <c r="Q44" i="1"/>
  <c r="R44" i="1" s="1"/>
  <c r="S44" i="1"/>
  <c r="T44" i="1" s="1"/>
  <c r="AA47" i="1"/>
  <c r="S46" i="1"/>
  <c r="T46" i="1" s="1"/>
  <c r="AB46" i="1"/>
  <c r="Q46" i="1"/>
  <c r="R46" i="1" s="1"/>
  <c r="AA48" i="1"/>
  <c r="AA40" i="1"/>
  <c r="S39" i="1"/>
  <c r="T39" i="1" s="1"/>
  <c r="AB39" i="1"/>
  <c r="Q39" i="1"/>
  <c r="R39" i="1" s="1"/>
  <c r="S31" i="1"/>
  <c r="T31" i="1" s="1"/>
  <c r="AB31" i="1"/>
  <c r="Q31" i="1"/>
  <c r="R31" i="1" s="1"/>
  <c r="AA31" i="1"/>
  <c r="S27" i="1"/>
  <c r="T27" i="1" s="1"/>
  <c r="AB27" i="1"/>
  <c r="Q27" i="1"/>
  <c r="R27" i="1" s="1"/>
  <c r="AA27" i="1"/>
  <c r="S32" i="1"/>
  <c r="T32" i="1" s="1"/>
  <c r="Q32" i="1"/>
  <c r="R32" i="1" s="1"/>
  <c r="AB32" i="1"/>
  <c r="AA32" i="1"/>
  <c r="AB30" i="1"/>
  <c r="Q30" i="1"/>
  <c r="R30" i="1" s="1"/>
  <c r="S30" i="1"/>
  <c r="T30" i="1" s="1"/>
  <c r="AA30" i="1"/>
  <c r="AB24" i="1"/>
  <c r="S24" i="1"/>
  <c r="T24" i="1" s="1"/>
  <c r="Q24" i="1"/>
  <c r="R24" i="1" s="1"/>
  <c r="AB29" i="1"/>
  <c r="Q29" i="1"/>
  <c r="R29" i="1" s="1"/>
  <c r="S29" i="1"/>
  <c r="T29" i="1" s="1"/>
  <c r="AB33" i="1"/>
  <c r="Q33" i="1"/>
  <c r="R33" i="1" s="1"/>
  <c r="S33" i="1"/>
  <c r="T33" i="1" s="1"/>
  <c r="AA24" i="1"/>
  <c r="AB21" i="1"/>
  <c r="Q21" i="1"/>
  <c r="R21" i="1" s="1"/>
  <c r="S21" i="1"/>
  <c r="T21" i="1" s="1"/>
  <c r="S17" i="1"/>
  <c r="T17" i="1" s="1"/>
  <c r="AB17" i="1"/>
  <c r="Q17" i="1"/>
  <c r="R17" i="1" s="1"/>
  <c r="S28" i="1"/>
  <c r="T28" i="1" s="1"/>
  <c r="AB28" i="1"/>
  <c r="Q28" i="1"/>
  <c r="R28" i="1" s="1"/>
  <c r="AB26" i="1"/>
  <c r="Q26" i="1"/>
  <c r="R26" i="1" s="1"/>
  <c r="S26" i="1"/>
  <c r="T26" i="1" s="1"/>
  <c r="S19" i="1"/>
  <c r="T19" i="1" s="1"/>
  <c r="AB19" i="1"/>
  <c r="Q19" i="1"/>
  <c r="R19" i="1" s="1"/>
  <c r="S20" i="1"/>
  <c r="T20" i="1" s="1"/>
  <c r="AB20" i="1"/>
  <c r="Q20" i="1"/>
  <c r="R20" i="1" s="1"/>
  <c r="S23" i="1"/>
  <c r="T23" i="1" s="1"/>
  <c r="AB23" i="1"/>
  <c r="Q23" i="1"/>
  <c r="R23" i="1" s="1"/>
  <c r="Q18" i="1"/>
  <c r="R18" i="1" s="1"/>
  <c r="S18" i="1"/>
  <c r="T18" i="1" s="1"/>
  <c r="AB18" i="1"/>
  <c r="S16" i="1"/>
  <c r="T16" i="1" s="1"/>
  <c r="AB16" i="1"/>
  <c r="Q16" i="1"/>
  <c r="R16" i="1" s="1"/>
  <c r="AB22" i="1"/>
  <c r="S22" i="1"/>
  <c r="T22" i="1" s="1"/>
  <c r="Q22" i="1"/>
  <c r="R22" i="1" s="1"/>
  <c r="AA26" i="1"/>
  <c r="AA16" i="1"/>
  <c r="AB25" i="1"/>
  <c r="Q25" i="1"/>
  <c r="R25" i="1" s="1"/>
  <c r="S25" i="1"/>
  <c r="T25" i="1" s="1"/>
  <c r="AA23" i="1"/>
  <c r="AA18" i="1"/>
  <c r="AA29" i="1"/>
  <c r="AA22" i="1"/>
  <c r="Y81" i="1" l="1"/>
  <c r="Z81" i="1" s="1"/>
  <c r="Y59" i="1"/>
  <c r="Z59" i="1" s="1"/>
  <c r="Y55" i="1"/>
  <c r="Z55" i="1" s="1"/>
  <c r="Y54" i="1"/>
  <c r="Z54" i="1" s="1"/>
  <c r="Y53" i="1"/>
  <c r="Z53" i="1" s="1"/>
  <c r="Y52" i="1"/>
  <c r="Z52" i="1" s="1"/>
  <c r="Y51" i="1"/>
  <c r="Z51" i="1" s="1"/>
  <c r="Y37" i="1"/>
  <c r="Z37" i="1" s="1"/>
  <c r="Y36" i="1"/>
  <c r="Z36" i="1" s="1"/>
  <c r="Y35" i="1"/>
  <c r="Z35" i="1" s="1"/>
  <c r="T35" i="1"/>
  <c r="R35" i="1"/>
  <c r="Y14" i="1"/>
  <c r="Z14" i="1" s="1"/>
  <c r="T14" i="1"/>
  <c r="R14" i="1"/>
  <c r="Y13" i="1"/>
  <c r="Z13" i="1" s="1"/>
  <c r="T13" i="1"/>
  <c r="R13" i="1"/>
  <c r="Y12" i="1"/>
  <c r="Z12" i="1" s="1"/>
  <c r="T12" i="1"/>
  <c r="R12" i="1"/>
  <c r="Y11" i="1"/>
  <c r="Z11" i="1" s="1"/>
  <c r="T11" i="1"/>
  <c r="R11" i="1"/>
  <c r="Y10" i="1"/>
  <c r="Z10" i="1" s="1"/>
  <c r="T10" i="1"/>
  <c r="R10" i="1"/>
  <c r="Y9" i="1"/>
  <c r="Z9" i="1" s="1"/>
  <c r="L81" i="1"/>
  <c r="M81" i="1" s="1"/>
  <c r="G81" i="1"/>
  <c r="E81" i="1"/>
  <c r="L59" i="1"/>
  <c r="M59" i="1" s="1"/>
  <c r="G59" i="1"/>
  <c r="E59" i="1"/>
  <c r="L55" i="1"/>
  <c r="M55" i="1" s="1"/>
  <c r="G55" i="1"/>
  <c r="E55" i="1"/>
  <c r="L54" i="1"/>
  <c r="M54" i="1" s="1"/>
  <c r="G54" i="1"/>
  <c r="E54" i="1"/>
  <c r="L53" i="1"/>
  <c r="M53" i="1" s="1"/>
  <c r="L52" i="1"/>
  <c r="M52" i="1" s="1"/>
  <c r="G52" i="1"/>
  <c r="E52" i="1"/>
  <c r="L51" i="1"/>
  <c r="M51" i="1" s="1"/>
  <c r="G51" i="1"/>
  <c r="E51" i="1"/>
  <c r="L37" i="1"/>
  <c r="M37" i="1" s="1"/>
  <c r="G37" i="1"/>
  <c r="E37" i="1"/>
  <c r="L36" i="1"/>
  <c r="M36" i="1" s="1"/>
  <c r="G36" i="1"/>
  <c r="E36" i="1"/>
  <c r="L35" i="1"/>
  <c r="M35" i="1" s="1"/>
  <c r="G35" i="1"/>
  <c r="E35" i="1"/>
  <c r="L14" i="1"/>
  <c r="M14" i="1" s="1"/>
  <c r="G14" i="1"/>
  <c r="E14" i="1"/>
  <c r="L13" i="1"/>
  <c r="M13" i="1" s="1"/>
  <c r="G13" i="1"/>
  <c r="E13" i="1"/>
  <c r="L12" i="1"/>
  <c r="M12" i="1" s="1"/>
  <c r="G12" i="1"/>
  <c r="E12" i="1"/>
  <c r="L11" i="1"/>
  <c r="M11" i="1" s="1"/>
  <c r="G11" i="1"/>
  <c r="E11" i="1"/>
  <c r="L10" i="1"/>
  <c r="M10" i="1" s="1"/>
  <c r="G10" i="1"/>
  <c r="E10" i="1"/>
  <c r="N13" i="1" l="1"/>
  <c r="O13" i="1"/>
  <c r="N35" i="1"/>
  <c r="O35" i="1"/>
  <c r="N52" i="1"/>
  <c r="O52" i="1"/>
  <c r="U52" i="1" s="1"/>
  <c r="AA52" i="1" s="1"/>
  <c r="N54" i="1"/>
  <c r="O54" i="1"/>
  <c r="U54" i="1" s="1"/>
  <c r="AA12" i="1"/>
  <c r="AB12" i="1"/>
  <c r="N12" i="1"/>
  <c r="O12" i="1"/>
  <c r="N53" i="1"/>
  <c r="O53" i="1"/>
  <c r="U53" i="1" s="1"/>
  <c r="N59" i="1"/>
  <c r="O59" i="1"/>
  <c r="U59" i="1" s="1"/>
  <c r="AA11" i="1"/>
  <c r="AB11" i="1"/>
  <c r="N11" i="1"/>
  <c r="O11" i="1"/>
  <c r="N37" i="1"/>
  <c r="O37" i="1"/>
  <c r="U37" i="1" s="1"/>
  <c r="N81" i="1"/>
  <c r="O81" i="1"/>
  <c r="U81" i="1" s="1"/>
  <c r="Q81" i="1" s="1"/>
  <c r="AA10" i="1"/>
  <c r="AB10" i="1"/>
  <c r="AA14" i="1"/>
  <c r="AB14" i="1"/>
  <c r="N51" i="1"/>
  <c r="O51" i="1"/>
  <c r="U51" i="1" s="1"/>
  <c r="AA35" i="1"/>
  <c r="AB35" i="1"/>
  <c r="N10" i="1"/>
  <c r="O10" i="1"/>
  <c r="N14" i="1"/>
  <c r="O14" i="1"/>
  <c r="N36" i="1"/>
  <c r="O36" i="1"/>
  <c r="U36" i="1" s="1"/>
  <c r="N55" i="1"/>
  <c r="O55" i="1"/>
  <c r="U55" i="1" s="1"/>
  <c r="AA9" i="1"/>
  <c r="AB9" i="1"/>
  <c r="AA13" i="1"/>
  <c r="AB13" i="1"/>
  <c r="AB55" i="1" l="1"/>
  <c r="S55" i="1"/>
  <c r="T55" i="1" s="1"/>
  <c r="R55" i="1"/>
  <c r="AA55" i="1"/>
  <c r="AB36" i="1"/>
  <c r="S36" i="1"/>
  <c r="T36" i="1" s="1"/>
  <c r="R36" i="1"/>
  <c r="AA36" i="1"/>
  <c r="S51" i="1"/>
  <c r="T51" i="1" s="1"/>
  <c r="AB51" i="1"/>
  <c r="R51" i="1"/>
  <c r="AA51" i="1"/>
  <c r="R81" i="1"/>
  <c r="S81" i="1"/>
  <c r="T81" i="1" s="1"/>
  <c r="AA81" i="1"/>
  <c r="AB81" i="1"/>
  <c r="AB53" i="1"/>
  <c r="S53" i="1"/>
  <c r="AA53" i="1"/>
  <c r="AB37" i="1"/>
  <c r="S37" i="1"/>
  <c r="T37" i="1" s="1"/>
  <c r="R37" i="1"/>
  <c r="AA37" i="1"/>
  <c r="AB59" i="1"/>
  <c r="S59" i="1"/>
  <c r="T59" i="1" s="1"/>
  <c r="R59" i="1"/>
  <c r="AA59" i="1"/>
  <c r="S54" i="1"/>
  <c r="T54" i="1" s="1"/>
  <c r="AB54" i="1"/>
  <c r="R54" i="1"/>
  <c r="AA54" i="1"/>
  <c r="S52" i="1"/>
  <c r="T52" i="1" s="1"/>
  <c r="AB52" i="1"/>
  <c r="R52" i="1"/>
</calcChain>
</file>

<file path=xl/sharedStrings.xml><?xml version="1.0" encoding="utf-8"?>
<sst xmlns="http://schemas.openxmlformats.org/spreadsheetml/2006/main" count="166" uniqueCount="101">
  <si>
    <t>COMPARISON OF FACTORS IN AVR AND LIFE RBC</t>
  </si>
  <si>
    <t>AVR</t>
  </si>
  <si>
    <t>RBC</t>
  </si>
  <si>
    <t>Basic</t>
  </si>
  <si>
    <t>As a %</t>
  </si>
  <si>
    <t xml:space="preserve">Reserve </t>
  </si>
  <si>
    <t>Maximum</t>
  </si>
  <si>
    <t>Objective</t>
  </si>
  <si>
    <t>Reserve</t>
  </si>
  <si>
    <t>Factor</t>
  </si>
  <si>
    <t>Tax</t>
  </si>
  <si>
    <t xml:space="preserve">AVR </t>
  </si>
  <si>
    <t>RBC Description</t>
  </si>
  <si>
    <t>AVR Description</t>
  </si>
  <si>
    <t>(Pre-tax)</t>
  </si>
  <si>
    <t>Amount</t>
  </si>
  <si>
    <t>(After-tax)</t>
  </si>
  <si>
    <t>NAIC 1</t>
  </si>
  <si>
    <t>NAIC 2</t>
  </si>
  <si>
    <t>NAIC 3</t>
  </si>
  <si>
    <t>NAIC 4</t>
  </si>
  <si>
    <t>NAIC 5</t>
  </si>
  <si>
    <t>NAIC 6</t>
  </si>
  <si>
    <t>In Good Standing</t>
  </si>
  <si>
    <t>Residential - All Other</t>
  </si>
  <si>
    <t>Overdue - Not In Process</t>
  </si>
  <si>
    <t>Farm</t>
  </si>
  <si>
    <t>Commercial - All Other</t>
  </si>
  <si>
    <t>In Process of Foreclosure</t>
  </si>
  <si>
    <t>Company Occupied Real Estate</t>
  </si>
  <si>
    <t>Home Office Property</t>
  </si>
  <si>
    <t>Foreclosed Real Estate</t>
  </si>
  <si>
    <t>Investment Real Estate</t>
  </si>
  <si>
    <t xml:space="preserve">Investment Properties </t>
  </si>
  <si>
    <t>Schedule BA Real Estate</t>
  </si>
  <si>
    <t>Sch BA Unaff Com Stk</t>
  </si>
  <si>
    <t>Sch BA All Other</t>
  </si>
  <si>
    <t xml:space="preserve">Affiliated Life with AVR </t>
  </si>
  <si>
    <t xml:space="preserve">Affiliated Certain Other </t>
  </si>
  <si>
    <t xml:space="preserve">Affiliated Other - All Other </t>
  </si>
  <si>
    <t>Net Other Schedule BA Assets</t>
  </si>
  <si>
    <t>Net Short-Term Investments</t>
  </si>
  <si>
    <t>Factor has been adjusted for .97 discount</t>
  </si>
  <si>
    <t>Proposed for 2018</t>
  </si>
  <si>
    <t>Commercial and Farm-CM2</t>
  </si>
  <si>
    <t>Commercial and Farm-CM3</t>
  </si>
  <si>
    <t>Commercial and Farm-CM1</t>
  </si>
  <si>
    <t>Commercial and Farm-CM4</t>
  </si>
  <si>
    <t>Commercial and Farm-CM5</t>
  </si>
  <si>
    <t>Guaranteed LIHTC</t>
  </si>
  <si>
    <t>Non-Guaranteed LIHTC</t>
  </si>
  <si>
    <t>Investment Encumb</t>
  </si>
  <si>
    <t>Foreclosed Encumb</t>
  </si>
  <si>
    <t>Company Occupied Encumb</t>
  </si>
  <si>
    <t>Schedule BA Real Estate Encumb</t>
  </si>
  <si>
    <t>FHLB Common Stock</t>
  </si>
  <si>
    <t>Unaff Private Common Stock</t>
  </si>
  <si>
    <t>Net Other Unaff Public Com Stk</t>
  </si>
  <si>
    <t>Schedule BA Unaff Com Stk-Public</t>
  </si>
  <si>
    <t>Schedule BA Unaff Com Stk-Private</t>
  </si>
  <si>
    <t>Total Schedule BA Affil ComStk</t>
  </si>
  <si>
    <t>of Max</t>
  </si>
  <si>
    <t>Max Res</t>
  </si>
  <si>
    <t>Contrib</t>
  </si>
  <si>
    <t>divided by</t>
  </si>
  <si>
    <t>Aft tax RBC</t>
  </si>
  <si>
    <t>Items changed for 2018</t>
  </si>
  <si>
    <t>Basic contribution and reserve objective factors calculated at 2017 relationship to maximum reserve</t>
  </si>
  <si>
    <t>Basic contribution and reserve objective relationship to maximum reserve per ACLI</t>
  </si>
  <si>
    <t>2017 relationship of AVR maximum reserve to after-tax RBC is maintained</t>
  </si>
  <si>
    <t>(16*2)</t>
  </si>
  <si>
    <t>(16*4)</t>
  </si>
  <si>
    <t>(20*11)</t>
  </si>
  <si>
    <t>(17*18)</t>
  </si>
  <si>
    <t>(17-19)</t>
  </si>
  <si>
    <t>(20-16)</t>
  </si>
  <si>
    <t>(16/20)</t>
  </si>
  <si>
    <t xml:space="preserve">Insured or Guaranteed </t>
  </si>
  <si>
    <t>Unaff  - Defeased with Govt Sec</t>
  </si>
  <si>
    <t>Unaffiliated  - Primarily Senior</t>
  </si>
  <si>
    <t>Unaffiliated  - All Other</t>
  </si>
  <si>
    <t>Affiliated  - Category CM1</t>
  </si>
  <si>
    <t>Affiliated  - Category CM2</t>
  </si>
  <si>
    <t>Affiliated  - Category CM3</t>
  </si>
  <si>
    <t>Affiliated  - Category CM4</t>
  </si>
  <si>
    <t>Affiliated  - Category CM5</t>
  </si>
  <si>
    <t>NAIC 1Working Capital Finance Invest.</t>
  </si>
  <si>
    <t>NAIC 2Working Capital Finance Invest.</t>
  </si>
  <si>
    <t>FHLB Stock</t>
  </si>
  <si>
    <t>LR004 Mortgages</t>
  </si>
  <si>
    <t>LR005 Unaff Pref and Com Stk</t>
  </si>
  <si>
    <t>LR007 Real Estate</t>
  </si>
  <si>
    <t>LR008 Other Long-Term Assets</t>
  </si>
  <si>
    <t>LR009 Sch BA Mortgages</t>
  </si>
  <si>
    <t>LR012 Miscellaneous Assets</t>
  </si>
  <si>
    <t>LR002, LR005, LR008, LR012 Bonds, Pref Stk, Hybrids, Surplus, Capital Notes and Derivatives</t>
  </si>
  <si>
    <t>RBC After-tax -</t>
  </si>
  <si>
    <t>Residential - Ins or Guar</t>
  </si>
  <si>
    <t>Commercial - Ins or Guar</t>
  </si>
  <si>
    <t xml:space="preserve">AVR Line 86 - Other Inv Assets </t>
  </si>
  <si>
    <t xml:space="preserve">Properties Acq in Sat of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</si>
</sst>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_);[Red]\(0.0000\)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5" fontId="2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3" borderId="0" xfId="0" applyNumberFormat="1" applyFont="1" applyFill="1"/>
    <xf numFmtId="10" fontId="3" fillId="5" borderId="0" xfId="0" applyNumberFormat="1" applyFont="1" applyFill="1"/>
    <xf numFmtId="164" fontId="1" fillId="0" borderId="0" xfId="0" quotePrefix="1" applyNumberFormat="1" applyFont="1" applyAlignment="1">
      <alignment horizontal="center"/>
    </xf>
    <xf numFmtId="0" fontId="4" fillId="0" borderId="0" xfId="0" applyFont="1" applyAlignment="1">
      <alignment wrapText="1"/>
    </xf>
    <xf numFmtId="164" fontId="2" fillId="0" borderId="0" xfId="0" applyNumberFormat="1" applyFont="1"/>
    <xf numFmtId="10" fontId="2" fillId="0" borderId="0" xfId="0" applyNumberFormat="1" applyFont="1" applyFill="1"/>
    <xf numFmtId="164" fontId="2" fillId="0" borderId="0" xfId="0" applyNumberFormat="1" applyFont="1" applyFill="1"/>
    <xf numFmtId="10" fontId="2" fillId="0" borderId="0" xfId="0" applyNumberFormat="1" applyFont="1"/>
    <xf numFmtId="164" fontId="5" fillId="4" borderId="0" xfId="0" applyNumberFormat="1" applyFont="1" applyFill="1"/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 applyFill="1"/>
    <xf numFmtId="164" fontId="4" fillId="4" borderId="0" xfId="0" applyNumberFormat="1" applyFont="1" applyFill="1"/>
    <xf numFmtId="0" fontId="2" fillId="0" borderId="0" xfId="0" applyFont="1" applyFill="1"/>
    <xf numFmtId="165" fontId="5" fillId="3" borderId="0" xfId="0" applyNumberFormat="1" applyFont="1" applyFill="1"/>
    <xf numFmtId="165" fontId="5" fillId="5" borderId="0" xfId="0" applyNumberFormat="1" applyFont="1" applyFill="1"/>
    <xf numFmtId="10" fontId="2" fillId="5" borderId="0" xfId="0" applyNumberFormat="1" applyFont="1" applyFill="1"/>
    <xf numFmtId="165" fontId="4" fillId="3" borderId="0" xfId="0" applyNumberFormat="1" applyFont="1" applyFill="1"/>
    <xf numFmtId="0" fontId="4" fillId="0" borderId="0" xfId="0" applyFont="1"/>
    <xf numFmtId="165" fontId="5" fillId="0" borderId="0" xfId="0" applyNumberFormat="1" applyFont="1" applyFill="1"/>
    <xf numFmtId="165" fontId="2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/>
    <xf numFmtId="164" fontId="2" fillId="2" borderId="0" xfId="0" applyNumberFormat="1" applyFont="1" applyFill="1"/>
    <xf numFmtId="164" fontId="2" fillId="3" borderId="0" xfId="0" applyNumberFormat="1" applyFont="1" applyFill="1"/>
    <xf numFmtId="10" fontId="2" fillId="4" borderId="0" xfId="0" applyNumberFormat="1" applyFont="1" applyFill="1"/>
    <xf numFmtId="0" fontId="4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zoomScale="75" zoomScaleNormal="75" zoomScaleSheetLayoutView="75" workbookViewId="0">
      <pane xSplit="3" ySplit="5" topLeftCell="N6" activePane="bottomRight" state="frozen"/>
      <selection pane="topRight" activeCell="E1" sqref="E1"/>
      <selection pane="bottomLeft" activeCell="A7" sqref="A7"/>
      <selection pane="bottomRight" activeCell="R26" sqref="R26"/>
    </sheetView>
  </sheetViews>
  <sheetFormatPr defaultRowHeight="15.75" x14ac:dyDescent="0.25"/>
  <cols>
    <col min="1" max="1" width="32" style="2" customWidth="1"/>
    <col min="2" max="2" width="41.7109375" style="2" bestFit="1" customWidth="1"/>
    <col min="3" max="3" width="33.140625" style="2" bestFit="1" customWidth="1"/>
    <col min="4" max="4" width="11.7109375" style="2" bestFit="1" customWidth="1"/>
    <col min="5" max="5" width="12.28515625" style="2" bestFit="1" customWidth="1"/>
    <col min="6" max="6" width="14.28515625" style="2" bestFit="1" customWidth="1"/>
    <col min="7" max="7" width="12.28515625" style="2" bestFit="1" customWidth="1"/>
    <col min="8" max="8" width="13.7109375" style="2" bestFit="1" customWidth="1"/>
    <col min="9" max="9" width="3.5703125" style="2" customWidth="1"/>
    <col min="10" max="10" width="14.28515625" style="2" bestFit="1" customWidth="1"/>
    <col min="11" max="11" width="10.5703125" style="2" bestFit="1" customWidth="1"/>
    <col min="12" max="12" width="11.7109375" style="2" bestFit="1" customWidth="1"/>
    <col min="13" max="13" width="16.85546875" style="2" bestFit="1" customWidth="1"/>
    <col min="14" max="14" width="16.28515625" style="2" bestFit="1" customWidth="1"/>
    <col min="15" max="15" width="17.140625" style="2" bestFit="1" customWidth="1"/>
    <col min="16" max="16" width="5" style="2" customWidth="1"/>
    <col min="17" max="17" width="10" style="2" bestFit="1" customWidth="1"/>
    <col min="18" max="18" width="10.42578125" style="2" bestFit="1" customWidth="1"/>
    <col min="19" max="19" width="11.42578125" style="2" customWidth="1"/>
    <col min="20" max="20" width="11.140625" style="2" bestFit="1" customWidth="1"/>
    <col min="21" max="21" width="11.42578125" style="2" bestFit="1" customWidth="1"/>
    <col min="22" max="22" width="4" style="2" customWidth="1"/>
    <col min="23" max="23" width="14.28515625" style="2" bestFit="1" customWidth="1"/>
    <col min="24" max="24" width="10.5703125" style="2" bestFit="1" customWidth="1"/>
    <col min="25" max="25" width="11.7109375" style="2" bestFit="1" customWidth="1"/>
    <col min="26" max="26" width="12.85546875" style="2" bestFit="1" customWidth="1"/>
    <col min="27" max="27" width="16.28515625" style="2" bestFit="1" customWidth="1"/>
    <col min="28" max="28" width="17.140625" style="2" bestFit="1" customWidth="1"/>
    <col min="29" max="16384" width="9.140625" style="2"/>
  </cols>
  <sheetData>
    <row r="1" spans="1:28" x14ac:dyDescent="0.25">
      <c r="A1" s="1" t="s">
        <v>0</v>
      </c>
      <c r="D1" s="3">
        <v>2017</v>
      </c>
      <c r="E1" s="3"/>
      <c r="F1" s="3"/>
      <c r="G1" s="3"/>
      <c r="H1" s="3"/>
      <c r="I1" s="3"/>
      <c r="J1" s="3"/>
      <c r="K1" s="3"/>
      <c r="L1" s="3"/>
      <c r="M1" s="4"/>
      <c r="N1" s="3"/>
      <c r="O1" s="3"/>
      <c r="Q1" s="3" t="s">
        <v>43</v>
      </c>
      <c r="R1" s="5"/>
      <c r="S1" s="5"/>
      <c r="T1" s="5"/>
      <c r="U1" s="5"/>
      <c r="V1" s="5"/>
      <c r="W1" s="5"/>
      <c r="X1" s="6"/>
      <c r="Y1" s="6"/>
      <c r="Z1" s="7"/>
      <c r="AA1" s="8"/>
    </row>
    <row r="2" spans="1:28" x14ac:dyDescent="0.25">
      <c r="A2" s="1"/>
      <c r="B2" s="1"/>
      <c r="C2" s="1"/>
      <c r="D2" s="9"/>
      <c r="E2" s="9"/>
      <c r="F2" s="9" t="s">
        <v>1</v>
      </c>
      <c r="G2" s="9"/>
      <c r="H2" s="9"/>
      <c r="I2" s="10"/>
      <c r="J2" s="9"/>
      <c r="K2" s="11" t="s">
        <v>2</v>
      </c>
      <c r="L2" s="11"/>
      <c r="M2" s="11"/>
      <c r="N2" s="1"/>
      <c r="O2" s="1"/>
      <c r="Q2" s="9"/>
      <c r="R2" s="9"/>
      <c r="S2" s="9" t="s">
        <v>1</v>
      </c>
      <c r="T2" s="9"/>
      <c r="U2" s="9"/>
      <c r="V2" s="10"/>
      <c r="W2" s="9"/>
      <c r="X2" s="11" t="s">
        <v>2</v>
      </c>
      <c r="Y2" s="11"/>
      <c r="Z2" s="11"/>
      <c r="AA2" s="12"/>
    </row>
    <row r="3" spans="1:28" x14ac:dyDescent="0.25">
      <c r="A3" s="1"/>
      <c r="B3" s="1"/>
      <c r="C3" s="1"/>
      <c r="D3" s="10" t="s">
        <v>3</v>
      </c>
      <c r="E3" s="10" t="s">
        <v>4</v>
      </c>
      <c r="F3" s="10" t="s">
        <v>5</v>
      </c>
      <c r="G3" s="10" t="s">
        <v>4</v>
      </c>
      <c r="H3" s="10" t="s">
        <v>6</v>
      </c>
      <c r="I3" s="10"/>
      <c r="J3" s="10"/>
      <c r="K3" s="1"/>
      <c r="L3" s="1"/>
      <c r="M3" s="1"/>
      <c r="N3" s="12" t="s">
        <v>96</v>
      </c>
      <c r="O3" s="12" t="s">
        <v>62</v>
      </c>
      <c r="Q3" s="10" t="s">
        <v>3</v>
      </c>
      <c r="R3" s="10" t="s">
        <v>4</v>
      </c>
      <c r="S3" s="10" t="s">
        <v>5</v>
      </c>
      <c r="T3" s="10" t="s">
        <v>4</v>
      </c>
      <c r="U3" s="10" t="s">
        <v>6</v>
      </c>
      <c r="V3" s="10"/>
      <c r="W3" s="10"/>
      <c r="X3" s="1"/>
      <c r="Y3" s="1"/>
      <c r="Z3" s="1"/>
      <c r="AA3" s="12" t="s">
        <v>96</v>
      </c>
      <c r="AB3" s="12" t="s">
        <v>62</v>
      </c>
    </row>
    <row r="4" spans="1:28" x14ac:dyDescent="0.25">
      <c r="A4" s="1"/>
      <c r="B4" s="1"/>
      <c r="C4" s="1"/>
      <c r="D4" s="10" t="s">
        <v>63</v>
      </c>
      <c r="E4" s="10" t="s">
        <v>61</v>
      </c>
      <c r="F4" s="10" t="s">
        <v>7</v>
      </c>
      <c r="G4" s="10" t="s">
        <v>61</v>
      </c>
      <c r="H4" s="10" t="s">
        <v>8</v>
      </c>
      <c r="I4" s="10"/>
      <c r="J4" s="10" t="s">
        <v>9</v>
      </c>
      <c r="K4" s="1" t="s">
        <v>10</v>
      </c>
      <c r="L4" s="1" t="s">
        <v>10</v>
      </c>
      <c r="M4" s="1" t="s">
        <v>9</v>
      </c>
      <c r="N4" s="12" t="s">
        <v>11</v>
      </c>
      <c r="O4" s="12" t="s">
        <v>64</v>
      </c>
      <c r="Q4" s="10" t="s">
        <v>63</v>
      </c>
      <c r="R4" s="10" t="s">
        <v>61</v>
      </c>
      <c r="S4" s="10" t="s">
        <v>7</v>
      </c>
      <c r="T4" s="10" t="s">
        <v>61</v>
      </c>
      <c r="U4" s="10" t="s">
        <v>8</v>
      </c>
      <c r="V4" s="10"/>
      <c r="W4" s="10" t="s">
        <v>9</v>
      </c>
      <c r="X4" s="1" t="s">
        <v>10</v>
      </c>
      <c r="Y4" s="1" t="s">
        <v>10</v>
      </c>
      <c r="Z4" s="1" t="s">
        <v>9</v>
      </c>
      <c r="AA4" s="12" t="s">
        <v>11</v>
      </c>
      <c r="AB4" s="12" t="s">
        <v>64</v>
      </c>
    </row>
    <row r="5" spans="1:28" x14ac:dyDescent="0.25">
      <c r="A5" s="1"/>
      <c r="B5" s="1" t="s">
        <v>12</v>
      </c>
      <c r="C5" s="1" t="s">
        <v>13</v>
      </c>
      <c r="D5" s="10" t="s">
        <v>9</v>
      </c>
      <c r="E5" s="10" t="s">
        <v>8</v>
      </c>
      <c r="F5" s="10" t="s">
        <v>9</v>
      </c>
      <c r="G5" s="10" t="s">
        <v>8</v>
      </c>
      <c r="H5" s="10" t="s">
        <v>9</v>
      </c>
      <c r="I5" s="10"/>
      <c r="J5" s="10" t="s">
        <v>14</v>
      </c>
      <c r="K5" s="1" t="s">
        <v>9</v>
      </c>
      <c r="L5" s="1" t="s">
        <v>15</v>
      </c>
      <c r="M5" s="1" t="s">
        <v>16</v>
      </c>
      <c r="N5" s="12" t="s">
        <v>62</v>
      </c>
      <c r="O5" s="12" t="s">
        <v>65</v>
      </c>
      <c r="Q5" s="10" t="s">
        <v>9</v>
      </c>
      <c r="R5" s="10" t="s">
        <v>8</v>
      </c>
      <c r="S5" s="10" t="s">
        <v>9</v>
      </c>
      <c r="T5" s="10" t="s">
        <v>8</v>
      </c>
      <c r="U5" s="10" t="s">
        <v>9</v>
      </c>
      <c r="V5" s="10"/>
      <c r="W5" s="10" t="s">
        <v>14</v>
      </c>
      <c r="X5" s="1" t="s">
        <v>9</v>
      </c>
      <c r="Y5" s="1" t="s">
        <v>15</v>
      </c>
      <c r="Z5" s="1" t="s">
        <v>16</v>
      </c>
      <c r="AA5" s="12" t="s">
        <v>6</v>
      </c>
      <c r="AB5" s="12" t="s">
        <v>65</v>
      </c>
    </row>
    <row r="6" spans="1:28" x14ac:dyDescent="0.25">
      <c r="A6" s="1"/>
      <c r="B6" s="1"/>
      <c r="C6" s="1"/>
      <c r="D6" s="13">
        <v>1</v>
      </c>
      <c r="E6" s="13">
        <f>+D6+1</f>
        <v>2</v>
      </c>
      <c r="F6" s="13">
        <f t="shared" ref="F6:H6" si="0">+E6+1</f>
        <v>3</v>
      </c>
      <c r="G6" s="13">
        <f t="shared" si="0"/>
        <v>4</v>
      </c>
      <c r="H6" s="13">
        <f t="shared" si="0"/>
        <v>5</v>
      </c>
      <c r="I6" s="13"/>
      <c r="J6" s="13">
        <f>+H6+1</f>
        <v>6</v>
      </c>
      <c r="K6" s="13">
        <f>+J6+1</f>
        <v>7</v>
      </c>
      <c r="L6" s="13">
        <f t="shared" ref="L6:O6" si="1">+K6+1</f>
        <v>8</v>
      </c>
      <c r="M6" s="13">
        <f t="shared" si="1"/>
        <v>9</v>
      </c>
      <c r="N6" s="13">
        <f t="shared" si="1"/>
        <v>10</v>
      </c>
      <c r="O6" s="13">
        <f t="shared" si="1"/>
        <v>11</v>
      </c>
      <c r="P6" s="14"/>
      <c r="Q6" s="13">
        <f>+O6+1</f>
        <v>12</v>
      </c>
      <c r="R6" s="13">
        <f>+Q6+1</f>
        <v>13</v>
      </c>
      <c r="S6" s="13">
        <f t="shared" ref="S6:U6" si="2">+R6+1</f>
        <v>14</v>
      </c>
      <c r="T6" s="13">
        <f t="shared" si="2"/>
        <v>15</v>
      </c>
      <c r="U6" s="13">
        <f t="shared" si="2"/>
        <v>16</v>
      </c>
      <c r="V6" s="13"/>
      <c r="W6" s="13">
        <f>+U6+1</f>
        <v>17</v>
      </c>
      <c r="X6" s="13">
        <f>+W6+1</f>
        <v>18</v>
      </c>
      <c r="Y6" s="13">
        <f t="shared" ref="Y6:AB6" si="3">+X6+1</f>
        <v>19</v>
      </c>
      <c r="Z6" s="13">
        <f t="shared" si="3"/>
        <v>20</v>
      </c>
      <c r="AA6" s="13">
        <f t="shared" si="3"/>
        <v>21</v>
      </c>
      <c r="AB6" s="13">
        <f t="shared" si="3"/>
        <v>22</v>
      </c>
    </row>
    <row r="7" spans="1:28" x14ac:dyDescent="0.25">
      <c r="A7" s="1"/>
      <c r="B7" s="1"/>
      <c r="C7" s="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 t="s">
        <v>70</v>
      </c>
      <c r="R7" s="15"/>
      <c r="S7" s="16" t="s">
        <v>71</v>
      </c>
      <c r="T7" s="15"/>
      <c r="U7" s="17" t="s">
        <v>72</v>
      </c>
      <c r="V7" s="15"/>
      <c r="W7" s="15"/>
      <c r="X7" s="15"/>
      <c r="Y7" s="18" t="s">
        <v>73</v>
      </c>
      <c r="Z7" s="18" t="s">
        <v>74</v>
      </c>
      <c r="AA7" s="18" t="s">
        <v>75</v>
      </c>
      <c r="AB7" s="18" t="s">
        <v>76</v>
      </c>
    </row>
    <row r="8" spans="1:28" x14ac:dyDescent="0.25">
      <c r="A8" s="42" t="s">
        <v>95</v>
      </c>
      <c r="B8" s="43"/>
      <c r="C8" s="43"/>
      <c r="D8" s="20"/>
      <c r="E8" s="20"/>
      <c r="F8" s="20"/>
      <c r="G8" s="20"/>
      <c r="H8" s="20"/>
      <c r="I8" s="20"/>
      <c r="J8" s="20"/>
      <c r="K8" s="20"/>
      <c r="L8" s="20"/>
      <c r="M8" s="20"/>
      <c r="N8" s="8"/>
      <c r="O8" s="8"/>
      <c r="Q8" s="20"/>
      <c r="R8" s="20"/>
      <c r="S8" s="20"/>
      <c r="T8" s="20"/>
      <c r="U8" s="20"/>
      <c r="V8" s="20"/>
      <c r="W8" s="20"/>
      <c r="X8" s="20"/>
      <c r="Y8" s="20"/>
      <c r="Z8" s="20"/>
      <c r="AA8" s="8"/>
      <c r="AB8" s="8"/>
    </row>
    <row r="9" spans="1:28" x14ac:dyDescent="0.25">
      <c r="B9" s="2" t="s">
        <v>17</v>
      </c>
      <c r="D9" s="20">
        <v>4.0000000000000002E-4</v>
      </c>
      <c r="E9" s="21">
        <f t="shared" ref="E9:E14" si="4">+D9/H9</f>
        <v>0.13333333333333333</v>
      </c>
      <c r="F9" s="22">
        <v>2.3E-3</v>
      </c>
      <c r="G9" s="21">
        <f t="shared" ref="G9:G14" si="5">+F9/H9</f>
        <v>0.76666666666666661</v>
      </c>
      <c r="H9" s="20">
        <v>3.0000000000000001E-3</v>
      </c>
      <c r="I9" s="20"/>
      <c r="J9" s="20">
        <v>4.0000000000000001E-3</v>
      </c>
      <c r="K9" s="22">
        <v>0.26250000000000001</v>
      </c>
      <c r="L9" s="22">
        <f t="shared" ref="L9:L14" si="6">+K9*J9</f>
        <v>1.0500000000000002E-3</v>
      </c>
      <c r="M9" s="22">
        <f t="shared" ref="M9:M14" si="7">+J9-L9</f>
        <v>2.9499999999999999E-3</v>
      </c>
      <c r="N9" s="8">
        <f t="shared" ref="N9:N14" si="8">+M9-H9</f>
        <v>-5.0000000000000131E-5</v>
      </c>
      <c r="O9" s="23">
        <f>+H9/M9</f>
        <v>1.0169491525423728</v>
      </c>
      <c r="Q9" s="24">
        <v>5.4762499999999993E-4</v>
      </c>
      <c r="R9" s="21">
        <f t="shared" ref="R9:R14" si="9">+Q9/U9</f>
        <v>0.16666666666666666</v>
      </c>
      <c r="S9" s="24">
        <v>1.6428749999999998E-3</v>
      </c>
      <c r="T9" s="21">
        <f t="shared" ref="T9:T14" si="10">+S9/U9</f>
        <v>0.5</v>
      </c>
      <c r="U9" s="25">
        <v>3.2857499999999996E-3</v>
      </c>
      <c r="V9" s="20"/>
      <c r="W9" s="26">
        <v>3.8799999999999998E-3</v>
      </c>
      <c r="X9" s="27">
        <v>0.1575</v>
      </c>
      <c r="Y9" s="25">
        <f t="shared" ref="Y9:Y14" si="11">+X9*W9</f>
        <v>6.1109999999999995E-4</v>
      </c>
      <c r="Z9" s="27">
        <f t="shared" ref="Z9:Z14" si="12">+W9-Y9</f>
        <v>3.2688999999999999E-3</v>
      </c>
      <c r="AA9" s="8">
        <f>+Z9-U9</f>
        <v>-1.6849999999999678E-5</v>
      </c>
      <c r="AB9" s="23">
        <f>+U9/Z9</f>
        <v>1.0051546391752577</v>
      </c>
    </row>
    <row r="10" spans="1:28" x14ac:dyDescent="0.25">
      <c r="B10" s="2" t="s">
        <v>18</v>
      </c>
      <c r="D10" s="20">
        <v>1.9E-3</v>
      </c>
      <c r="E10" s="21">
        <f t="shared" si="4"/>
        <v>0.21111111111111114</v>
      </c>
      <c r="F10" s="22">
        <v>5.7999999999999996E-3</v>
      </c>
      <c r="G10" s="21">
        <f t="shared" si="5"/>
        <v>0.64444444444444449</v>
      </c>
      <c r="H10" s="20">
        <v>8.9999999999999993E-3</v>
      </c>
      <c r="I10" s="20"/>
      <c r="J10" s="20">
        <v>1.2999999999999999E-2</v>
      </c>
      <c r="K10" s="22">
        <v>0.26250000000000001</v>
      </c>
      <c r="L10" s="22">
        <f t="shared" si="6"/>
        <v>3.4125000000000002E-3</v>
      </c>
      <c r="M10" s="22">
        <f t="shared" si="7"/>
        <v>9.5874999999999988E-3</v>
      </c>
      <c r="N10" s="8">
        <f t="shared" si="8"/>
        <v>5.8749999999999948E-4</v>
      </c>
      <c r="O10" s="23">
        <f t="shared" ref="O10:O37" si="13">+H10/M10</f>
        <v>0.93872229465449808</v>
      </c>
      <c r="Q10" s="24">
        <v>2.1231000000000002E-3</v>
      </c>
      <c r="R10" s="21">
        <f t="shared" si="9"/>
        <v>0.2</v>
      </c>
      <c r="S10" s="24">
        <v>6.3692999999999996E-3</v>
      </c>
      <c r="T10" s="21">
        <f t="shared" si="10"/>
        <v>0.6</v>
      </c>
      <c r="U10" s="25">
        <v>1.06155E-2</v>
      </c>
      <c r="V10" s="20"/>
      <c r="W10" s="26">
        <v>1.261E-2</v>
      </c>
      <c r="X10" s="27">
        <v>0.1575</v>
      </c>
      <c r="Y10" s="25">
        <f t="shared" si="11"/>
        <v>1.9860749999999999E-3</v>
      </c>
      <c r="Z10" s="27">
        <f t="shared" si="12"/>
        <v>1.0623924999999999E-2</v>
      </c>
      <c r="AA10" s="8">
        <f t="shared" ref="AA10:AA37" si="14">+Z10-U10</f>
        <v>8.4249999999994052E-6</v>
      </c>
      <c r="AB10" s="23">
        <f t="shared" ref="AB10:AB37" si="15">+U10/Z10</f>
        <v>0.99920697858842189</v>
      </c>
    </row>
    <row r="11" spans="1:28" x14ac:dyDescent="0.25">
      <c r="B11" s="2" t="s">
        <v>19</v>
      </c>
      <c r="D11" s="20">
        <v>9.2999999999999992E-3</v>
      </c>
      <c r="E11" s="21">
        <f t="shared" si="4"/>
        <v>0.27352941176470585</v>
      </c>
      <c r="F11" s="22">
        <v>2.3E-2</v>
      </c>
      <c r="G11" s="21">
        <f t="shared" si="5"/>
        <v>0.67647058823529405</v>
      </c>
      <c r="H11" s="20">
        <v>3.4000000000000002E-2</v>
      </c>
      <c r="I11" s="20"/>
      <c r="J11" s="20">
        <v>4.5999999999999999E-2</v>
      </c>
      <c r="K11" s="22">
        <v>0.26250000000000001</v>
      </c>
      <c r="L11" s="22">
        <f t="shared" si="6"/>
        <v>1.2075000000000001E-2</v>
      </c>
      <c r="M11" s="22">
        <f t="shared" si="7"/>
        <v>3.3924999999999997E-2</v>
      </c>
      <c r="N11" s="8">
        <f t="shared" si="8"/>
        <v>-7.5000000000005618E-5</v>
      </c>
      <c r="O11" s="23">
        <f t="shared" si="13"/>
        <v>1.0022107590272662</v>
      </c>
      <c r="Q11" s="24">
        <v>9.8635687499999992E-3</v>
      </c>
      <c r="R11" s="21">
        <f t="shared" si="9"/>
        <v>0.26250000000000001</v>
      </c>
      <c r="S11" s="24">
        <v>2.6302849999999996E-2</v>
      </c>
      <c r="T11" s="21">
        <f t="shared" si="10"/>
        <v>0.7</v>
      </c>
      <c r="U11" s="25">
        <v>3.7575499999999998E-2</v>
      </c>
      <c r="V11" s="20"/>
      <c r="W11" s="26">
        <v>4.462E-2</v>
      </c>
      <c r="X11" s="27">
        <v>0.1575</v>
      </c>
      <c r="Y11" s="25">
        <f t="shared" si="11"/>
        <v>7.0276499999999999E-3</v>
      </c>
      <c r="Z11" s="27">
        <f t="shared" si="12"/>
        <v>3.7592349999999997E-2</v>
      </c>
      <c r="AA11" s="8">
        <f t="shared" si="14"/>
        <v>1.684999999999881E-5</v>
      </c>
      <c r="AB11" s="23">
        <f t="shared" si="15"/>
        <v>0.99955177050649935</v>
      </c>
    </row>
    <row r="12" spans="1:28" x14ac:dyDescent="0.25">
      <c r="B12" s="2" t="s">
        <v>20</v>
      </c>
      <c r="D12" s="20">
        <v>2.1299999999999999E-2</v>
      </c>
      <c r="E12" s="21">
        <f t="shared" si="4"/>
        <v>0.28400000000000003</v>
      </c>
      <c r="F12" s="22">
        <v>5.2999999999999999E-2</v>
      </c>
      <c r="G12" s="21">
        <f t="shared" si="5"/>
        <v>0.70666666666666667</v>
      </c>
      <c r="H12" s="20">
        <v>7.4999999999999997E-2</v>
      </c>
      <c r="I12" s="20"/>
      <c r="J12" s="20">
        <v>0.1</v>
      </c>
      <c r="K12" s="22">
        <v>0.26250000000000001</v>
      </c>
      <c r="L12" s="22">
        <f t="shared" si="6"/>
        <v>2.6250000000000002E-2</v>
      </c>
      <c r="M12" s="22">
        <f t="shared" si="7"/>
        <v>7.375000000000001E-2</v>
      </c>
      <c r="N12" s="8">
        <f t="shared" si="8"/>
        <v>-1.2499999999999872E-3</v>
      </c>
      <c r="O12" s="23">
        <f t="shared" si="13"/>
        <v>1.0169491525423726</v>
      </c>
      <c r="Q12" s="24">
        <v>2.451675E-2</v>
      </c>
      <c r="R12" s="21">
        <f t="shared" si="9"/>
        <v>0.3</v>
      </c>
      <c r="S12" s="24">
        <v>5.720575E-2</v>
      </c>
      <c r="T12" s="21">
        <f t="shared" si="10"/>
        <v>0.7</v>
      </c>
      <c r="U12" s="25">
        <v>8.1722500000000003E-2</v>
      </c>
      <c r="V12" s="20"/>
      <c r="W12" s="26">
        <v>9.7000000000000003E-2</v>
      </c>
      <c r="X12" s="27">
        <v>0.1575</v>
      </c>
      <c r="Y12" s="25">
        <f t="shared" si="11"/>
        <v>1.5277500000000001E-2</v>
      </c>
      <c r="Z12" s="27">
        <f t="shared" si="12"/>
        <v>8.1722500000000003E-2</v>
      </c>
      <c r="AA12" s="8">
        <f t="shared" si="14"/>
        <v>0</v>
      </c>
      <c r="AB12" s="23">
        <f t="shared" si="15"/>
        <v>1</v>
      </c>
    </row>
    <row r="13" spans="1:28" x14ac:dyDescent="0.25">
      <c r="B13" s="2" t="s">
        <v>21</v>
      </c>
      <c r="D13" s="20">
        <v>4.3200000000000002E-2</v>
      </c>
      <c r="E13" s="21">
        <f t="shared" si="4"/>
        <v>0.2541176470588235</v>
      </c>
      <c r="F13" s="22">
        <v>0.11</v>
      </c>
      <c r="G13" s="21">
        <f t="shared" si="5"/>
        <v>0.64705882352941169</v>
      </c>
      <c r="H13" s="20">
        <v>0.17</v>
      </c>
      <c r="I13" s="20"/>
      <c r="J13" s="20">
        <v>0.23</v>
      </c>
      <c r="K13" s="22">
        <v>0.26250000000000001</v>
      </c>
      <c r="L13" s="22">
        <f t="shared" si="6"/>
        <v>6.0375000000000005E-2</v>
      </c>
      <c r="M13" s="22">
        <f t="shared" si="7"/>
        <v>0.169625</v>
      </c>
      <c r="N13" s="8">
        <f t="shared" si="8"/>
        <v>-3.7500000000001421E-4</v>
      </c>
      <c r="O13" s="23">
        <f t="shared" si="13"/>
        <v>1.0022107590272662</v>
      </c>
      <c r="Q13" s="24">
        <v>6.2967186250000001E-2</v>
      </c>
      <c r="R13" s="21">
        <f t="shared" si="9"/>
        <v>0.33500000000000002</v>
      </c>
      <c r="S13" s="24">
        <v>0.11277704999999999</v>
      </c>
      <c r="T13" s="21">
        <f t="shared" si="10"/>
        <v>0.6</v>
      </c>
      <c r="U13" s="25">
        <v>0.18796174999999998</v>
      </c>
      <c r="V13" s="20"/>
      <c r="W13" s="26">
        <v>0.22309999999999999</v>
      </c>
      <c r="X13" s="27">
        <v>0.1575</v>
      </c>
      <c r="Y13" s="25">
        <f t="shared" si="11"/>
        <v>3.5138249999999996E-2</v>
      </c>
      <c r="Z13" s="27">
        <f t="shared" si="12"/>
        <v>0.18796174999999998</v>
      </c>
      <c r="AA13" s="8">
        <f t="shared" si="14"/>
        <v>0</v>
      </c>
      <c r="AB13" s="23">
        <f t="shared" si="15"/>
        <v>1</v>
      </c>
    </row>
    <row r="14" spans="1:28" x14ac:dyDescent="0.25">
      <c r="B14" s="2" t="s">
        <v>22</v>
      </c>
      <c r="D14" s="20">
        <v>0</v>
      </c>
      <c r="E14" s="21">
        <f t="shared" si="4"/>
        <v>0</v>
      </c>
      <c r="F14" s="22">
        <v>0.2</v>
      </c>
      <c r="G14" s="21">
        <f t="shared" si="5"/>
        <v>1</v>
      </c>
      <c r="H14" s="20">
        <v>0.2</v>
      </c>
      <c r="I14" s="20"/>
      <c r="J14" s="20">
        <v>0.3</v>
      </c>
      <c r="K14" s="22">
        <v>0.35</v>
      </c>
      <c r="L14" s="22">
        <f t="shared" si="6"/>
        <v>0.105</v>
      </c>
      <c r="M14" s="22">
        <f t="shared" si="7"/>
        <v>0.19500000000000001</v>
      </c>
      <c r="N14" s="8">
        <f t="shared" si="8"/>
        <v>-5.0000000000000044E-3</v>
      </c>
      <c r="O14" s="23">
        <f t="shared" si="13"/>
        <v>1.0256410256410258</v>
      </c>
      <c r="Q14" s="28">
        <v>0</v>
      </c>
      <c r="R14" s="21">
        <f t="shared" si="9"/>
        <v>0</v>
      </c>
      <c r="S14" s="30">
        <v>0.23699999999999999</v>
      </c>
      <c r="T14" s="21">
        <f t="shared" si="10"/>
        <v>1</v>
      </c>
      <c r="U14" s="25">
        <v>0.23699999999999999</v>
      </c>
      <c r="V14" s="20"/>
      <c r="W14" s="25">
        <v>0.3</v>
      </c>
      <c r="X14" s="27">
        <v>0.21</v>
      </c>
      <c r="Y14" s="25">
        <f t="shared" si="11"/>
        <v>6.3E-2</v>
      </c>
      <c r="Z14" s="27">
        <f t="shared" si="12"/>
        <v>0.23699999999999999</v>
      </c>
      <c r="AA14" s="8">
        <f t="shared" si="14"/>
        <v>0</v>
      </c>
      <c r="AB14" s="23">
        <f t="shared" si="15"/>
        <v>1</v>
      </c>
    </row>
    <row r="15" spans="1:28" x14ac:dyDescent="0.25">
      <c r="D15" s="20"/>
      <c r="E15" s="29"/>
      <c r="F15" s="22"/>
      <c r="G15" s="29"/>
      <c r="H15" s="20"/>
      <c r="I15" s="20"/>
      <c r="J15" s="20"/>
      <c r="K15" s="22"/>
      <c r="L15" s="22"/>
      <c r="M15" s="22"/>
      <c r="N15" s="8"/>
      <c r="O15" s="23"/>
      <c r="Q15" s="20"/>
      <c r="S15" s="20"/>
      <c r="U15" s="20"/>
      <c r="V15" s="20"/>
      <c r="W15" s="20"/>
      <c r="X15" s="22"/>
      <c r="Y15" s="20"/>
      <c r="Z15" s="20"/>
      <c r="AA15" s="8"/>
      <c r="AB15" s="23"/>
    </row>
    <row r="16" spans="1:28" x14ac:dyDescent="0.25">
      <c r="A16" s="2" t="s">
        <v>89</v>
      </c>
      <c r="B16" s="2" t="s">
        <v>23</v>
      </c>
      <c r="C16" s="2" t="s">
        <v>97</v>
      </c>
      <c r="D16" s="20">
        <v>2.9999999999999997E-4</v>
      </c>
      <c r="E16" s="21">
        <f t="shared" ref="E16:E33" si="16">+D16/H16</f>
        <v>0.3</v>
      </c>
      <c r="F16" s="22">
        <v>5.9999999999999995E-4</v>
      </c>
      <c r="G16" s="21">
        <f t="shared" ref="G16:G33" si="17">+F16/H16</f>
        <v>0.6</v>
      </c>
      <c r="H16" s="20">
        <v>1E-3</v>
      </c>
      <c r="I16" s="20"/>
      <c r="J16" s="20">
        <v>1.4E-3</v>
      </c>
      <c r="K16" s="22">
        <v>0.26250000000000001</v>
      </c>
      <c r="L16" s="22">
        <f t="shared" ref="L16:L33" si="18">+K16*J16</f>
        <v>3.6749999999999999E-4</v>
      </c>
      <c r="M16" s="22">
        <f t="shared" ref="M16:M33" si="19">+J16-L16</f>
        <v>1.0325E-3</v>
      </c>
      <c r="N16" s="8">
        <f t="shared" ref="N16:N33" si="20">+M16-H16</f>
        <v>3.2499999999999977E-5</v>
      </c>
      <c r="O16" s="23">
        <f t="shared" ref="O16:O33" si="21">+H16/M16</f>
        <v>0.96852300242130751</v>
      </c>
      <c r="Q16" s="30">
        <f>+U16*E16</f>
        <v>3.4271186440677965E-4</v>
      </c>
      <c r="R16" s="21">
        <f t="shared" ref="R16:R33" si="22">+Q16/U16</f>
        <v>0.3</v>
      </c>
      <c r="S16" s="30">
        <f>+U16*G16</f>
        <v>6.8542372881355931E-4</v>
      </c>
      <c r="T16" s="21">
        <f t="shared" ref="T16:T33" si="23">+S16/U16</f>
        <v>0.6</v>
      </c>
      <c r="U16" s="31">
        <f>+Z16*O16</f>
        <v>1.1423728813559323E-3</v>
      </c>
      <c r="V16" s="20"/>
      <c r="W16" s="20">
        <v>1.4E-3</v>
      </c>
      <c r="X16" s="27">
        <v>0.1575</v>
      </c>
      <c r="Y16" s="25">
        <f t="shared" ref="Y16:Y33" si="24">+X16*W16</f>
        <v>2.2049999999999999E-4</v>
      </c>
      <c r="Z16" s="25">
        <f t="shared" ref="Z16:Z33" si="25">+W16-Y16</f>
        <v>1.1795E-3</v>
      </c>
      <c r="AA16" s="8">
        <f t="shared" ref="AA16:AA33" si="26">+Z16-U16</f>
        <v>3.7127118644067741E-5</v>
      </c>
      <c r="AB16" s="32">
        <f t="shared" ref="AB16:AB33" si="27">+U16/Z16</f>
        <v>0.96852300242130751</v>
      </c>
    </row>
    <row r="17" spans="2:28" x14ac:dyDescent="0.25">
      <c r="C17" s="2" t="s">
        <v>24</v>
      </c>
      <c r="D17" s="20">
        <v>1.2999999999999999E-3</v>
      </c>
      <c r="E17" s="21">
        <f t="shared" si="16"/>
        <v>0.32499999999999996</v>
      </c>
      <c r="F17" s="22">
        <v>3.0000000000000001E-3</v>
      </c>
      <c r="G17" s="21">
        <f t="shared" si="17"/>
        <v>0.75</v>
      </c>
      <c r="H17" s="20">
        <v>4.0000000000000001E-3</v>
      </c>
      <c r="I17" s="20"/>
      <c r="J17" s="20">
        <v>6.7999999999999996E-3</v>
      </c>
      <c r="K17" s="22">
        <v>0.26250000000000001</v>
      </c>
      <c r="L17" s="22">
        <f t="shared" si="18"/>
        <v>1.7849999999999999E-3</v>
      </c>
      <c r="M17" s="22">
        <f t="shared" si="19"/>
        <v>5.0149999999999995E-3</v>
      </c>
      <c r="N17" s="8">
        <f t="shared" si="20"/>
        <v>1.0149999999999994E-3</v>
      </c>
      <c r="O17" s="23">
        <f t="shared" si="21"/>
        <v>0.79760717846460627</v>
      </c>
      <c r="Q17" s="30">
        <f t="shared" ref="Q17:Q33" si="28">+U17*E17</f>
        <v>1.4850847457627118E-3</v>
      </c>
      <c r="R17" s="21">
        <f t="shared" si="22"/>
        <v>0.32499999999999996</v>
      </c>
      <c r="S17" s="30">
        <f t="shared" ref="S17:S33" si="29">+U17*G17</f>
        <v>3.4271186440677968E-3</v>
      </c>
      <c r="T17" s="21">
        <f t="shared" si="23"/>
        <v>0.75</v>
      </c>
      <c r="U17" s="31">
        <f t="shared" ref="U17:U33" si="30">+Z17*O17</f>
        <v>4.569491525423729E-3</v>
      </c>
      <c r="V17" s="20"/>
      <c r="W17" s="20">
        <v>6.7999999999999996E-3</v>
      </c>
      <c r="X17" s="27">
        <v>0.1575</v>
      </c>
      <c r="Y17" s="25">
        <f t="shared" si="24"/>
        <v>1.0709999999999999E-3</v>
      </c>
      <c r="Z17" s="25">
        <f t="shared" si="25"/>
        <v>5.7289999999999997E-3</v>
      </c>
      <c r="AA17" s="8">
        <f t="shared" si="26"/>
        <v>1.1595084745762707E-3</v>
      </c>
      <c r="AB17" s="32">
        <f t="shared" si="27"/>
        <v>0.79760717846460627</v>
      </c>
    </row>
    <row r="18" spans="2:28" x14ac:dyDescent="0.25">
      <c r="C18" s="2" t="s">
        <v>98</v>
      </c>
      <c r="D18" s="20">
        <v>2.9999999999999997E-4</v>
      </c>
      <c r="E18" s="21">
        <f t="shared" si="16"/>
        <v>0.3</v>
      </c>
      <c r="F18" s="22">
        <v>5.9999999999999995E-4</v>
      </c>
      <c r="G18" s="21">
        <f t="shared" si="17"/>
        <v>0.6</v>
      </c>
      <c r="H18" s="20">
        <v>1E-3</v>
      </c>
      <c r="I18" s="20"/>
      <c r="J18" s="20">
        <v>1.4E-3</v>
      </c>
      <c r="K18" s="22">
        <v>0.26250000000000001</v>
      </c>
      <c r="L18" s="22">
        <f t="shared" si="18"/>
        <v>3.6749999999999999E-4</v>
      </c>
      <c r="M18" s="22">
        <f t="shared" si="19"/>
        <v>1.0325E-3</v>
      </c>
      <c r="N18" s="8">
        <f t="shared" si="20"/>
        <v>3.2499999999999977E-5</v>
      </c>
      <c r="O18" s="23">
        <f t="shared" si="21"/>
        <v>0.96852300242130751</v>
      </c>
      <c r="Q18" s="30">
        <f t="shared" si="28"/>
        <v>3.4271186440677965E-4</v>
      </c>
      <c r="R18" s="21">
        <f t="shared" si="22"/>
        <v>0.3</v>
      </c>
      <c r="S18" s="30">
        <f t="shared" si="29"/>
        <v>6.8542372881355931E-4</v>
      </c>
      <c r="T18" s="21">
        <f t="shared" si="23"/>
        <v>0.6</v>
      </c>
      <c r="U18" s="31">
        <f t="shared" si="30"/>
        <v>1.1423728813559323E-3</v>
      </c>
      <c r="V18" s="20"/>
      <c r="W18" s="20">
        <v>1.4E-3</v>
      </c>
      <c r="X18" s="27">
        <v>0.1575</v>
      </c>
      <c r="Y18" s="25">
        <f t="shared" si="24"/>
        <v>2.2049999999999999E-4</v>
      </c>
      <c r="Z18" s="25">
        <f t="shared" si="25"/>
        <v>1.1795E-3</v>
      </c>
      <c r="AA18" s="8">
        <f t="shared" si="26"/>
        <v>3.7127118644067741E-5</v>
      </c>
      <c r="AB18" s="32">
        <f t="shared" si="27"/>
        <v>0.96852300242130751</v>
      </c>
    </row>
    <row r="19" spans="2:28" x14ac:dyDescent="0.25">
      <c r="C19" s="2" t="s">
        <v>46</v>
      </c>
      <c r="D19" s="20">
        <v>1E-3</v>
      </c>
      <c r="E19" s="21">
        <v>0.15384615384615385</v>
      </c>
      <c r="F19" s="22">
        <v>5.0000000000000001E-3</v>
      </c>
      <c r="G19" s="21">
        <v>0.76923076923076927</v>
      </c>
      <c r="H19" s="20">
        <v>6.4999999999999997E-3</v>
      </c>
      <c r="I19" s="20"/>
      <c r="J19" s="20">
        <v>8.9999999999999993E-3</v>
      </c>
      <c r="K19" s="22">
        <v>0.26250000000000001</v>
      </c>
      <c r="L19" s="22">
        <f t="shared" si="18"/>
        <v>2.3625E-3</v>
      </c>
      <c r="M19" s="22">
        <f t="shared" si="19"/>
        <v>6.6374999999999993E-3</v>
      </c>
      <c r="N19" s="8">
        <f t="shared" si="20"/>
        <v>1.374999999999996E-4</v>
      </c>
      <c r="O19" s="23">
        <f t="shared" si="21"/>
        <v>0.9792843691148776</v>
      </c>
      <c r="Q19" s="30">
        <f t="shared" si="28"/>
        <v>1.1423728813559323E-3</v>
      </c>
      <c r="R19" s="21">
        <f t="shared" si="22"/>
        <v>0.15384615384615388</v>
      </c>
      <c r="S19" s="30">
        <f t="shared" si="29"/>
        <v>5.7118644067796608E-3</v>
      </c>
      <c r="T19" s="21">
        <f t="shared" si="23"/>
        <v>0.76923076923076927</v>
      </c>
      <c r="U19" s="31">
        <f t="shared" si="30"/>
        <v>7.4254237288135586E-3</v>
      </c>
      <c r="V19" s="20"/>
      <c r="W19" s="20">
        <v>8.9999999999999993E-3</v>
      </c>
      <c r="X19" s="27">
        <v>0.1575</v>
      </c>
      <c r="Y19" s="25">
        <f t="shared" si="24"/>
        <v>1.4174999999999999E-3</v>
      </c>
      <c r="Z19" s="25">
        <f t="shared" si="25"/>
        <v>7.582499999999999E-3</v>
      </c>
      <c r="AA19" s="8">
        <f t="shared" si="26"/>
        <v>1.5707627118644041E-4</v>
      </c>
      <c r="AB19" s="32">
        <f t="shared" si="27"/>
        <v>0.9792843691148776</v>
      </c>
    </row>
    <row r="20" spans="2:28" x14ac:dyDescent="0.25">
      <c r="C20" s="2" t="s">
        <v>44</v>
      </c>
      <c r="D20" s="20">
        <v>3.5000000000000001E-3</v>
      </c>
      <c r="E20" s="21">
        <v>0.26923076923076927</v>
      </c>
      <c r="F20" s="22">
        <v>0.01</v>
      </c>
      <c r="G20" s="21">
        <v>0.76923076923076927</v>
      </c>
      <c r="H20" s="20">
        <v>1.2999999999999999E-2</v>
      </c>
      <c r="I20" s="20"/>
      <c r="J20" s="20">
        <v>1.7500000000000002E-2</v>
      </c>
      <c r="K20" s="22">
        <v>0.26250000000000001</v>
      </c>
      <c r="L20" s="22">
        <f t="shared" si="18"/>
        <v>4.5937500000000006E-3</v>
      </c>
      <c r="M20" s="22">
        <f t="shared" si="19"/>
        <v>1.2906250000000001E-2</v>
      </c>
      <c r="N20" s="8">
        <f t="shared" si="20"/>
        <v>-9.3749999999998349E-5</v>
      </c>
      <c r="O20" s="23">
        <f t="shared" si="21"/>
        <v>1.0072639225181597</v>
      </c>
      <c r="Q20" s="30">
        <f t="shared" si="28"/>
        <v>3.9983050847457631E-3</v>
      </c>
      <c r="R20" s="21">
        <f t="shared" si="22"/>
        <v>0.26923076923076927</v>
      </c>
      <c r="S20" s="30">
        <f t="shared" si="29"/>
        <v>1.1423728813559323E-2</v>
      </c>
      <c r="T20" s="21">
        <f t="shared" si="23"/>
        <v>0.76923076923076927</v>
      </c>
      <c r="U20" s="31">
        <f t="shared" si="30"/>
        <v>1.4850847457627119E-2</v>
      </c>
      <c r="V20" s="20"/>
      <c r="W20" s="20">
        <v>1.7500000000000002E-2</v>
      </c>
      <c r="X20" s="27">
        <v>0.1575</v>
      </c>
      <c r="Y20" s="25">
        <f t="shared" si="24"/>
        <v>2.7562500000000005E-3</v>
      </c>
      <c r="Z20" s="25">
        <f t="shared" si="25"/>
        <v>1.4743750000000002E-2</v>
      </c>
      <c r="AA20" s="8">
        <f t="shared" si="26"/>
        <v>-1.070974576271172E-4</v>
      </c>
      <c r="AB20" s="32">
        <f t="shared" si="27"/>
        <v>1.0072639225181597</v>
      </c>
    </row>
    <row r="21" spans="2:28" x14ac:dyDescent="0.25">
      <c r="C21" s="2" t="s">
        <v>45</v>
      </c>
      <c r="D21" s="20">
        <v>6.0000000000000001E-3</v>
      </c>
      <c r="E21" s="21">
        <v>0.26666666666666666</v>
      </c>
      <c r="F21" s="22">
        <v>1.7500000000000002E-2</v>
      </c>
      <c r="G21" s="21">
        <v>0.7777777777777779</v>
      </c>
      <c r="H21" s="20">
        <v>2.2499999999999999E-2</v>
      </c>
      <c r="I21" s="20"/>
      <c r="J21" s="20">
        <v>0.03</v>
      </c>
      <c r="K21" s="22">
        <v>0.26250000000000001</v>
      </c>
      <c r="L21" s="22">
        <f t="shared" si="18"/>
        <v>7.8750000000000001E-3</v>
      </c>
      <c r="M21" s="22">
        <f t="shared" si="19"/>
        <v>2.2124999999999999E-2</v>
      </c>
      <c r="N21" s="8">
        <f t="shared" si="20"/>
        <v>-3.7500000000000033E-4</v>
      </c>
      <c r="O21" s="23">
        <f t="shared" si="21"/>
        <v>1.0169491525423728</v>
      </c>
      <c r="Q21" s="30">
        <f t="shared" si="28"/>
        <v>6.8542372881355918E-3</v>
      </c>
      <c r="R21" s="21">
        <f t="shared" si="22"/>
        <v>0.26666666666666666</v>
      </c>
      <c r="S21" s="30">
        <f t="shared" si="29"/>
        <v>1.9991525423728815E-2</v>
      </c>
      <c r="T21" s="21">
        <f t="shared" si="23"/>
        <v>0.77777777777777801</v>
      </c>
      <c r="U21" s="31">
        <f t="shared" si="30"/>
        <v>2.5703389830508471E-2</v>
      </c>
      <c r="V21" s="20"/>
      <c r="W21" s="20">
        <v>0.03</v>
      </c>
      <c r="X21" s="27">
        <v>0.1575</v>
      </c>
      <c r="Y21" s="25">
        <f t="shared" si="24"/>
        <v>4.725E-3</v>
      </c>
      <c r="Z21" s="25">
        <f t="shared" si="25"/>
        <v>2.5274999999999999E-2</v>
      </c>
      <c r="AA21" s="8">
        <f t="shared" si="26"/>
        <v>-4.2838983050847226E-4</v>
      </c>
      <c r="AB21" s="32">
        <f t="shared" si="27"/>
        <v>1.0169491525423728</v>
      </c>
    </row>
    <row r="22" spans="2:28" x14ac:dyDescent="0.25">
      <c r="C22" s="2" t="s">
        <v>47</v>
      </c>
      <c r="D22" s="20">
        <v>1.0500000000000001E-2</v>
      </c>
      <c r="E22" s="21">
        <v>0.28000000000000003</v>
      </c>
      <c r="F22" s="22">
        <v>0.03</v>
      </c>
      <c r="G22" s="21">
        <v>0.8</v>
      </c>
      <c r="H22" s="20">
        <v>3.7499999999999999E-2</v>
      </c>
      <c r="I22" s="20"/>
      <c r="J22" s="20">
        <v>0.05</v>
      </c>
      <c r="K22" s="22">
        <v>0.26250000000000001</v>
      </c>
      <c r="L22" s="22">
        <f t="shared" si="18"/>
        <v>1.3125000000000001E-2</v>
      </c>
      <c r="M22" s="22">
        <f t="shared" si="19"/>
        <v>3.6875000000000005E-2</v>
      </c>
      <c r="N22" s="8">
        <f t="shared" si="20"/>
        <v>-6.2499999999999362E-4</v>
      </c>
      <c r="O22" s="23">
        <f t="shared" si="21"/>
        <v>1.0169491525423726</v>
      </c>
      <c r="Q22" s="30">
        <f t="shared" si="28"/>
        <v>1.1994915254237286E-2</v>
      </c>
      <c r="R22" s="21">
        <f t="shared" si="22"/>
        <v>0.28000000000000003</v>
      </c>
      <c r="S22" s="30">
        <f t="shared" si="29"/>
        <v>3.4271186440677961E-2</v>
      </c>
      <c r="T22" s="21">
        <f t="shared" si="23"/>
        <v>0.8</v>
      </c>
      <c r="U22" s="31">
        <f t="shared" si="30"/>
        <v>4.2838983050847448E-2</v>
      </c>
      <c r="V22" s="20"/>
      <c r="W22" s="20">
        <v>0.05</v>
      </c>
      <c r="X22" s="27">
        <v>0.1575</v>
      </c>
      <c r="Y22" s="25">
        <f t="shared" si="24"/>
        <v>7.8750000000000001E-3</v>
      </c>
      <c r="Z22" s="25">
        <f t="shared" si="25"/>
        <v>4.2125000000000003E-2</v>
      </c>
      <c r="AA22" s="8">
        <f t="shared" si="26"/>
        <v>-7.1398305084744568E-4</v>
      </c>
      <c r="AB22" s="32">
        <f t="shared" si="27"/>
        <v>1.0169491525423726</v>
      </c>
    </row>
    <row r="23" spans="2:28" x14ac:dyDescent="0.25">
      <c r="C23" s="2" t="s">
        <v>48</v>
      </c>
      <c r="D23" s="20">
        <v>1.6E-2</v>
      </c>
      <c r="E23" s="21">
        <v>0.29090909090909089</v>
      </c>
      <c r="F23" s="22">
        <v>4.2500000000000003E-2</v>
      </c>
      <c r="G23" s="21">
        <v>0.77272727272727282</v>
      </c>
      <c r="H23" s="20">
        <v>5.5E-2</v>
      </c>
      <c r="I23" s="20"/>
      <c r="J23" s="20">
        <v>7.4999999999999997E-2</v>
      </c>
      <c r="K23" s="22">
        <v>0.26250000000000001</v>
      </c>
      <c r="L23" s="22">
        <f t="shared" si="18"/>
        <v>1.96875E-2</v>
      </c>
      <c r="M23" s="22">
        <f t="shared" si="19"/>
        <v>5.5312500000000001E-2</v>
      </c>
      <c r="N23" s="8">
        <f t="shared" si="20"/>
        <v>3.1250000000000028E-4</v>
      </c>
      <c r="O23" s="23">
        <f t="shared" si="21"/>
        <v>0.99435028248587565</v>
      </c>
      <c r="Q23" s="30">
        <f t="shared" si="28"/>
        <v>1.8277966101694913E-2</v>
      </c>
      <c r="R23" s="21">
        <f t="shared" si="22"/>
        <v>0.29090909090909089</v>
      </c>
      <c r="S23" s="30">
        <f t="shared" si="29"/>
        <v>4.8550847457627118E-2</v>
      </c>
      <c r="T23" s="21">
        <f t="shared" si="23"/>
        <v>0.77272727272727282</v>
      </c>
      <c r="U23" s="31">
        <f t="shared" si="30"/>
        <v>6.283050847457626E-2</v>
      </c>
      <c r="V23" s="20"/>
      <c r="W23" s="20">
        <v>7.4999999999999997E-2</v>
      </c>
      <c r="X23" s="27">
        <v>0.1575</v>
      </c>
      <c r="Y23" s="25">
        <f t="shared" si="24"/>
        <v>1.18125E-2</v>
      </c>
      <c r="Z23" s="25">
        <f t="shared" si="25"/>
        <v>6.3187499999999994E-2</v>
      </c>
      <c r="AA23" s="8">
        <f t="shared" si="26"/>
        <v>3.5699152542373325E-4</v>
      </c>
      <c r="AB23" s="32">
        <f t="shared" si="27"/>
        <v>0.99435028248587565</v>
      </c>
    </row>
    <row r="24" spans="2:28" x14ac:dyDescent="0.25">
      <c r="B24" s="2" t="s">
        <v>25</v>
      </c>
      <c r="C24" s="2" t="s">
        <v>26</v>
      </c>
      <c r="D24" s="20">
        <v>4.2000000000000003E-2</v>
      </c>
      <c r="E24" s="21">
        <f t="shared" si="16"/>
        <v>0.35000000000000003</v>
      </c>
      <c r="F24" s="22">
        <v>7.5999999999999998E-2</v>
      </c>
      <c r="G24" s="21">
        <f t="shared" si="17"/>
        <v>0.6333333333333333</v>
      </c>
      <c r="H24" s="20">
        <v>0.12</v>
      </c>
      <c r="I24" s="20"/>
      <c r="J24" s="20">
        <v>0.18</v>
      </c>
      <c r="K24" s="22">
        <v>0.26250000000000001</v>
      </c>
      <c r="L24" s="22">
        <f t="shared" si="18"/>
        <v>4.725E-2</v>
      </c>
      <c r="M24" s="22">
        <f t="shared" si="19"/>
        <v>0.13274999999999998</v>
      </c>
      <c r="N24" s="8">
        <f t="shared" si="20"/>
        <v>1.2749999999999984E-2</v>
      </c>
      <c r="O24" s="23">
        <f t="shared" si="21"/>
        <v>0.90395480225988711</v>
      </c>
      <c r="Q24" s="30">
        <f t="shared" si="28"/>
        <v>4.7979661016949157E-2</v>
      </c>
      <c r="R24" s="21">
        <f t="shared" si="22"/>
        <v>0.35000000000000003</v>
      </c>
      <c r="S24" s="30">
        <f t="shared" si="29"/>
        <v>8.6820338983050846E-2</v>
      </c>
      <c r="T24" s="21">
        <f t="shared" si="23"/>
        <v>0.6333333333333333</v>
      </c>
      <c r="U24" s="31">
        <f t="shared" si="30"/>
        <v>0.13708474576271187</v>
      </c>
      <c r="V24" s="20"/>
      <c r="W24" s="20">
        <v>0.18</v>
      </c>
      <c r="X24" s="27">
        <v>0.1575</v>
      </c>
      <c r="Y24" s="25">
        <f t="shared" si="24"/>
        <v>2.835E-2</v>
      </c>
      <c r="Z24" s="25">
        <f t="shared" si="25"/>
        <v>0.15165000000000001</v>
      </c>
      <c r="AA24" s="8">
        <f t="shared" si="26"/>
        <v>1.4565254237288133E-2</v>
      </c>
      <c r="AB24" s="32">
        <f t="shared" si="27"/>
        <v>0.903954802259887</v>
      </c>
    </row>
    <row r="25" spans="2:28" x14ac:dyDescent="0.25">
      <c r="C25" s="2" t="s">
        <v>97</v>
      </c>
      <c r="D25" s="20">
        <v>5.0000000000000001E-4</v>
      </c>
      <c r="E25" s="21">
        <f t="shared" si="16"/>
        <v>0.25</v>
      </c>
      <c r="F25" s="22">
        <v>1.1999999999999999E-3</v>
      </c>
      <c r="G25" s="21">
        <f t="shared" si="17"/>
        <v>0.6</v>
      </c>
      <c r="H25" s="20">
        <v>2E-3</v>
      </c>
      <c r="I25" s="20"/>
      <c r="J25" s="20">
        <v>2.7000000000000001E-3</v>
      </c>
      <c r="K25" s="22">
        <v>0.26250000000000001</v>
      </c>
      <c r="L25" s="22">
        <f t="shared" si="18"/>
        <v>7.0875000000000007E-4</v>
      </c>
      <c r="M25" s="22">
        <f t="shared" si="19"/>
        <v>1.99125E-3</v>
      </c>
      <c r="N25" s="8">
        <f t="shared" si="20"/>
        <v>-8.7500000000000772E-6</v>
      </c>
      <c r="O25" s="23">
        <f t="shared" si="21"/>
        <v>1.0043942247332078</v>
      </c>
      <c r="Q25" s="30">
        <f t="shared" si="28"/>
        <v>5.7118644067796623E-4</v>
      </c>
      <c r="R25" s="21">
        <f t="shared" si="22"/>
        <v>0.25</v>
      </c>
      <c r="S25" s="30">
        <f t="shared" si="29"/>
        <v>1.3708474576271188E-3</v>
      </c>
      <c r="T25" s="21">
        <f t="shared" si="23"/>
        <v>0.6</v>
      </c>
      <c r="U25" s="31">
        <f t="shared" si="30"/>
        <v>2.2847457627118649E-3</v>
      </c>
      <c r="V25" s="20"/>
      <c r="W25" s="20">
        <v>2.7000000000000001E-3</v>
      </c>
      <c r="X25" s="27">
        <v>0.1575</v>
      </c>
      <c r="Y25" s="25">
        <f t="shared" si="24"/>
        <v>4.2525000000000001E-4</v>
      </c>
      <c r="Z25" s="25">
        <f t="shared" si="25"/>
        <v>2.2747500000000003E-3</v>
      </c>
      <c r="AA25" s="8">
        <f t="shared" si="26"/>
        <v>-9.9957627118646419E-6</v>
      </c>
      <c r="AB25" s="32">
        <f t="shared" si="27"/>
        <v>1.0043942247332078</v>
      </c>
    </row>
    <row r="26" spans="2:28" x14ac:dyDescent="0.25">
      <c r="C26" s="2" t="s">
        <v>24</v>
      </c>
      <c r="D26" s="20">
        <v>2.5000000000000001E-3</v>
      </c>
      <c r="E26" s="21">
        <f t="shared" si="16"/>
        <v>0.27777777777777779</v>
      </c>
      <c r="F26" s="22">
        <v>5.7999999999999996E-3</v>
      </c>
      <c r="G26" s="21">
        <f t="shared" si="17"/>
        <v>0.64444444444444449</v>
      </c>
      <c r="H26" s="20">
        <v>8.9999999999999993E-3</v>
      </c>
      <c r="I26" s="20"/>
      <c r="J26" s="20">
        <v>1.4E-2</v>
      </c>
      <c r="K26" s="22">
        <v>0.26250000000000001</v>
      </c>
      <c r="L26" s="22">
        <f t="shared" si="18"/>
        <v>3.6750000000000003E-3</v>
      </c>
      <c r="M26" s="22">
        <f t="shared" si="19"/>
        <v>1.0325000000000001E-2</v>
      </c>
      <c r="N26" s="8">
        <f t="shared" si="20"/>
        <v>1.3250000000000015E-3</v>
      </c>
      <c r="O26" s="23">
        <f t="shared" si="21"/>
        <v>0.87167070217917664</v>
      </c>
      <c r="Q26" s="30">
        <f t="shared" si="28"/>
        <v>2.85593220338983E-3</v>
      </c>
      <c r="R26" s="21">
        <f t="shared" si="22"/>
        <v>0.27777777777777779</v>
      </c>
      <c r="S26" s="30">
        <f t="shared" si="29"/>
        <v>6.6257627118644063E-3</v>
      </c>
      <c r="T26" s="21">
        <f t="shared" si="23"/>
        <v>0.64444444444444449</v>
      </c>
      <c r="U26" s="31">
        <f t="shared" si="30"/>
        <v>1.0281355932203388E-2</v>
      </c>
      <c r="V26" s="20"/>
      <c r="W26" s="20">
        <v>1.4E-2</v>
      </c>
      <c r="X26" s="27">
        <v>0.1575</v>
      </c>
      <c r="Y26" s="25">
        <f t="shared" si="24"/>
        <v>2.2049999999999999E-3</v>
      </c>
      <c r="Z26" s="25">
        <f t="shared" si="25"/>
        <v>1.1795E-2</v>
      </c>
      <c r="AA26" s="8">
        <f t="shared" si="26"/>
        <v>1.5136440677966118E-3</v>
      </c>
      <c r="AB26" s="32">
        <f t="shared" si="27"/>
        <v>0.87167070217917664</v>
      </c>
    </row>
    <row r="27" spans="2:28" x14ac:dyDescent="0.25">
      <c r="C27" s="2" t="s">
        <v>98</v>
      </c>
      <c r="D27" s="20">
        <v>5.0000000000000001E-4</v>
      </c>
      <c r="E27" s="21">
        <f t="shared" si="16"/>
        <v>0.25</v>
      </c>
      <c r="F27" s="22">
        <v>1.1999999999999999E-3</v>
      </c>
      <c r="G27" s="21">
        <f t="shared" si="17"/>
        <v>0.6</v>
      </c>
      <c r="H27" s="20">
        <v>2E-3</v>
      </c>
      <c r="I27" s="20"/>
      <c r="J27" s="20">
        <v>2.7000000000000001E-3</v>
      </c>
      <c r="K27" s="22">
        <v>0.26250000000000001</v>
      </c>
      <c r="L27" s="22">
        <f t="shared" si="18"/>
        <v>7.0875000000000007E-4</v>
      </c>
      <c r="M27" s="22">
        <f t="shared" si="19"/>
        <v>1.99125E-3</v>
      </c>
      <c r="N27" s="8">
        <f t="shared" si="20"/>
        <v>-8.7500000000000772E-6</v>
      </c>
      <c r="O27" s="23">
        <f t="shared" si="21"/>
        <v>1.0043942247332078</v>
      </c>
      <c r="Q27" s="30">
        <f t="shared" si="28"/>
        <v>5.7118644067796623E-4</v>
      </c>
      <c r="R27" s="21">
        <f t="shared" si="22"/>
        <v>0.25</v>
      </c>
      <c r="S27" s="30">
        <f t="shared" si="29"/>
        <v>1.3708474576271188E-3</v>
      </c>
      <c r="T27" s="21">
        <f t="shared" si="23"/>
        <v>0.6</v>
      </c>
      <c r="U27" s="31">
        <f t="shared" si="30"/>
        <v>2.2847457627118649E-3</v>
      </c>
      <c r="V27" s="20"/>
      <c r="W27" s="20">
        <v>2.7000000000000001E-3</v>
      </c>
      <c r="X27" s="27">
        <v>0.1575</v>
      </c>
      <c r="Y27" s="25">
        <f t="shared" si="24"/>
        <v>4.2525000000000001E-4</v>
      </c>
      <c r="Z27" s="25">
        <f t="shared" si="25"/>
        <v>2.2747500000000003E-3</v>
      </c>
      <c r="AA27" s="8">
        <f t="shared" si="26"/>
        <v>-9.9957627118646419E-6</v>
      </c>
      <c r="AB27" s="32">
        <f t="shared" si="27"/>
        <v>1.0043942247332078</v>
      </c>
    </row>
    <row r="28" spans="2:28" x14ac:dyDescent="0.25">
      <c r="C28" s="2" t="s">
        <v>27</v>
      </c>
      <c r="D28" s="20">
        <v>4.2000000000000003E-2</v>
      </c>
      <c r="E28" s="21">
        <f t="shared" si="16"/>
        <v>0.35000000000000003</v>
      </c>
      <c r="F28" s="22">
        <v>7.5999999999999998E-2</v>
      </c>
      <c r="G28" s="21">
        <f t="shared" si="17"/>
        <v>0.6333333333333333</v>
      </c>
      <c r="H28" s="20">
        <v>0.12</v>
      </c>
      <c r="I28" s="20"/>
      <c r="J28" s="20">
        <v>0.18</v>
      </c>
      <c r="K28" s="22">
        <v>0.26250000000000001</v>
      </c>
      <c r="L28" s="22">
        <f t="shared" si="18"/>
        <v>4.725E-2</v>
      </c>
      <c r="M28" s="22">
        <f t="shared" si="19"/>
        <v>0.13274999999999998</v>
      </c>
      <c r="N28" s="8">
        <f t="shared" si="20"/>
        <v>1.2749999999999984E-2</v>
      </c>
      <c r="O28" s="23">
        <f t="shared" si="21"/>
        <v>0.90395480225988711</v>
      </c>
      <c r="Q28" s="30">
        <f t="shared" si="28"/>
        <v>4.7979661016949157E-2</v>
      </c>
      <c r="R28" s="21">
        <f t="shared" si="22"/>
        <v>0.35000000000000003</v>
      </c>
      <c r="S28" s="30">
        <f t="shared" si="29"/>
        <v>8.6820338983050846E-2</v>
      </c>
      <c r="T28" s="21">
        <f t="shared" si="23"/>
        <v>0.6333333333333333</v>
      </c>
      <c r="U28" s="31">
        <f t="shared" si="30"/>
        <v>0.13708474576271187</v>
      </c>
      <c r="V28" s="20"/>
      <c r="W28" s="20">
        <v>0.18</v>
      </c>
      <c r="X28" s="27">
        <v>0.1575</v>
      </c>
      <c r="Y28" s="25">
        <f t="shared" si="24"/>
        <v>2.835E-2</v>
      </c>
      <c r="Z28" s="25">
        <f t="shared" si="25"/>
        <v>0.15165000000000001</v>
      </c>
      <c r="AA28" s="8">
        <f t="shared" si="26"/>
        <v>1.4565254237288133E-2</v>
      </c>
      <c r="AB28" s="32">
        <f t="shared" si="27"/>
        <v>0.903954802259887</v>
      </c>
    </row>
    <row r="29" spans="2:28" x14ac:dyDescent="0.25">
      <c r="B29" s="2" t="s">
        <v>28</v>
      </c>
      <c r="C29" s="2" t="s">
        <v>26</v>
      </c>
      <c r="D29" s="20">
        <v>0</v>
      </c>
      <c r="E29" s="21">
        <f t="shared" si="16"/>
        <v>0</v>
      </c>
      <c r="F29" s="22">
        <v>0.17</v>
      </c>
      <c r="G29" s="21">
        <f t="shared" si="17"/>
        <v>1</v>
      </c>
      <c r="H29" s="20">
        <v>0.17</v>
      </c>
      <c r="I29" s="20"/>
      <c r="J29" s="20">
        <v>0.23</v>
      </c>
      <c r="K29" s="22">
        <v>0.26250000000000001</v>
      </c>
      <c r="L29" s="22">
        <f t="shared" si="18"/>
        <v>6.0375000000000005E-2</v>
      </c>
      <c r="M29" s="22">
        <f t="shared" si="19"/>
        <v>0.169625</v>
      </c>
      <c r="N29" s="8">
        <f t="shared" si="20"/>
        <v>-3.7500000000001421E-4</v>
      </c>
      <c r="O29" s="23">
        <f t="shared" si="21"/>
        <v>1.0022107590272662</v>
      </c>
      <c r="Q29" s="30">
        <f t="shared" si="28"/>
        <v>0</v>
      </c>
      <c r="R29" s="21">
        <f t="shared" si="22"/>
        <v>0</v>
      </c>
      <c r="S29" s="30">
        <f t="shared" si="29"/>
        <v>0.1942033898305085</v>
      </c>
      <c r="T29" s="21">
        <f t="shared" si="23"/>
        <v>1</v>
      </c>
      <c r="U29" s="31">
        <f t="shared" si="30"/>
        <v>0.1942033898305085</v>
      </c>
      <c r="V29" s="20"/>
      <c r="W29" s="20">
        <v>0.23</v>
      </c>
      <c r="X29" s="27">
        <v>0.1575</v>
      </c>
      <c r="Y29" s="25">
        <f t="shared" si="24"/>
        <v>3.6225E-2</v>
      </c>
      <c r="Z29" s="25">
        <f t="shared" si="25"/>
        <v>0.193775</v>
      </c>
      <c r="AA29" s="8">
        <f t="shared" si="26"/>
        <v>-4.2838983050849655E-4</v>
      </c>
      <c r="AB29" s="32">
        <f t="shared" si="27"/>
        <v>1.0022107590272662</v>
      </c>
    </row>
    <row r="30" spans="2:28" x14ac:dyDescent="0.25">
      <c r="C30" s="2" t="s">
        <v>97</v>
      </c>
      <c r="D30" s="20">
        <v>0</v>
      </c>
      <c r="E30" s="21">
        <f t="shared" si="16"/>
        <v>0</v>
      </c>
      <c r="F30" s="22">
        <v>4.0000000000000001E-3</v>
      </c>
      <c r="G30" s="21">
        <f t="shared" si="17"/>
        <v>1</v>
      </c>
      <c r="H30" s="20">
        <v>4.0000000000000001E-3</v>
      </c>
      <c r="I30" s="20"/>
      <c r="J30" s="20">
        <v>5.4000000000000003E-3</v>
      </c>
      <c r="K30" s="22">
        <v>0.26250000000000001</v>
      </c>
      <c r="L30" s="22">
        <f t="shared" si="18"/>
        <v>1.4175000000000001E-3</v>
      </c>
      <c r="M30" s="22">
        <f t="shared" si="19"/>
        <v>3.9824999999999999E-3</v>
      </c>
      <c r="N30" s="8">
        <f t="shared" si="20"/>
        <v>-1.7500000000000154E-5</v>
      </c>
      <c r="O30" s="23">
        <f t="shared" si="21"/>
        <v>1.0043942247332078</v>
      </c>
      <c r="Q30" s="30">
        <f t="shared" si="28"/>
        <v>0</v>
      </c>
      <c r="R30" s="21">
        <f t="shared" si="22"/>
        <v>0</v>
      </c>
      <c r="S30" s="30">
        <f t="shared" si="29"/>
        <v>4.5694915254237299E-3</v>
      </c>
      <c r="T30" s="21">
        <f t="shared" si="23"/>
        <v>1</v>
      </c>
      <c r="U30" s="31">
        <f t="shared" si="30"/>
        <v>4.5694915254237299E-3</v>
      </c>
      <c r="V30" s="20"/>
      <c r="W30" s="20">
        <v>5.4000000000000003E-3</v>
      </c>
      <c r="X30" s="27">
        <v>0.1575</v>
      </c>
      <c r="Y30" s="25">
        <f t="shared" si="24"/>
        <v>8.5050000000000002E-4</v>
      </c>
      <c r="Z30" s="25">
        <f t="shared" si="25"/>
        <v>4.5495000000000006E-3</v>
      </c>
      <c r="AA30" s="8">
        <f t="shared" si="26"/>
        <v>-1.9991525423729284E-5</v>
      </c>
      <c r="AB30" s="32">
        <f t="shared" si="27"/>
        <v>1.0043942247332078</v>
      </c>
    </row>
    <row r="31" spans="2:28" x14ac:dyDescent="0.25">
      <c r="C31" s="2" t="s">
        <v>24</v>
      </c>
      <c r="D31" s="20">
        <v>0</v>
      </c>
      <c r="E31" s="21">
        <f t="shared" si="16"/>
        <v>0</v>
      </c>
      <c r="F31" s="22">
        <v>1.2999999999999999E-2</v>
      </c>
      <c r="G31" s="21">
        <f t="shared" si="17"/>
        <v>1</v>
      </c>
      <c r="H31" s="20">
        <v>1.2999999999999999E-2</v>
      </c>
      <c r="I31" s="20"/>
      <c r="J31" s="20">
        <v>2.7E-2</v>
      </c>
      <c r="K31" s="22">
        <v>0.26250000000000001</v>
      </c>
      <c r="L31" s="22">
        <f t="shared" si="18"/>
        <v>7.0875E-3</v>
      </c>
      <c r="M31" s="22">
        <f t="shared" si="19"/>
        <v>1.99125E-2</v>
      </c>
      <c r="N31" s="8">
        <f t="shared" si="20"/>
        <v>6.9125000000000002E-3</v>
      </c>
      <c r="O31" s="23">
        <f t="shared" si="21"/>
        <v>0.65285624607658499</v>
      </c>
      <c r="Q31" s="30">
        <f t="shared" si="28"/>
        <v>0</v>
      </c>
      <c r="R31" s="21">
        <f t="shared" si="22"/>
        <v>0</v>
      </c>
      <c r="S31" s="30">
        <f t="shared" si="29"/>
        <v>1.4850847457627117E-2</v>
      </c>
      <c r="T31" s="21">
        <f t="shared" si="23"/>
        <v>1</v>
      </c>
      <c r="U31" s="31">
        <f t="shared" si="30"/>
        <v>1.4850847457627117E-2</v>
      </c>
      <c r="V31" s="20"/>
      <c r="W31" s="20">
        <v>2.7E-2</v>
      </c>
      <c r="X31" s="27">
        <v>0.1575</v>
      </c>
      <c r="Y31" s="25">
        <f t="shared" si="24"/>
        <v>4.2525000000000002E-3</v>
      </c>
      <c r="Z31" s="25">
        <f t="shared" si="25"/>
        <v>2.27475E-2</v>
      </c>
      <c r="AA31" s="8">
        <f t="shared" si="26"/>
        <v>7.8966525423728832E-3</v>
      </c>
      <c r="AB31" s="32">
        <f t="shared" si="27"/>
        <v>0.65285624607658499</v>
      </c>
    </row>
    <row r="32" spans="2:28" x14ac:dyDescent="0.25">
      <c r="C32" s="2" t="s">
        <v>98</v>
      </c>
      <c r="D32" s="20">
        <v>0</v>
      </c>
      <c r="E32" s="21">
        <f t="shared" si="16"/>
        <v>0</v>
      </c>
      <c r="F32" s="22">
        <v>4.0000000000000001E-3</v>
      </c>
      <c r="G32" s="21">
        <f t="shared" si="17"/>
        <v>1</v>
      </c>
      <c r="H32" s="20">
        <v>4.0000000000000001E-3</v>
      </c>
      <c r="I32" s="20"/>
      <c r="J32" s="20">
        <v>5.4000000000000003E-3</v>
      </c>
      <c r="K32" s="22">
        <v>0.26250000000000001</v>
      </c>
      <c r="L32" s="22">
        <f t="shared" si="18"/>
        <v>1.4175000000000001E-3</v>
      </c>
      <c r="M32" s="22">
        <f t="shared" si="19"/>
        <v>3.9824999999999999E-3</v>
      </c>
      <c r="N32" s="8">
        <f t="shared" si="20"/>
        <v>-1.7500000000000154E-5</v>
      </c>
      <c r="O32" s="23">
        <f t="shared" si="21"/>
        <v>1.0043942247332078</v>
      </c>
      <c r="Q32" s="30">
        <f t="shared" si="28"/>
        <v>0</v>
      </c>
      <c r="R32" s="21">
        <f t="shared" si="22"/>
        <v>0</v>
      </c>
      <c r="S32" s="30">
        <f t="shared" si="29"/>
        <v>4.5694915254237299E-3</v>
      </c>
      <c r="T32" s="21">
        <f t="shared" si="23"/>
        <v>1</v>
      </c>
      <c r="U32" s="31">
        <f t="shared" si="30"/>
        <v>4.5694915254237299E-3</v>
      </c>
      <c r="V32" s="20"/>
      <c r="W32" s="20">
        <v>5.4000000000000003E-3</v>
      </c>
      <c r="X32" s="27">
        <v>0.1575</v>
      </c>
      <c r="Y32" s="25">
        <f t="shared" si="24"/>
        <v>8.5050000000000002E-4</v>
      </c>
      <c r="Z32" s="25">
        <f t="shared" si="25"/>
        <v>4.5495000000000006E-3</v>
      </c>
      <c r="AA32" s="8">
        <f t="shared" si="26"/>
        <v>-1.9991525423729284E-5</v>
      </c>
      <c r="AB32" s="32">
        <f t="shared" si="27"/>
        <v>1.0043942247332078</v>
      </c>
    </row>
    <row r="33" spans="1:28" x14ac:dyDescent="0.25">
      <c r="C33" s="2" t="s">
        <v>27</v>
      </c>
      <c r="D33" s="20">
        <v>0</v>
      </c>
      <c r="E33" s="21">
        <f t="shared" si="16"/>
        <v>0</v>
      </c>
      <c r="F33" s="22">
        <v>0.17</v>
      </c>
      <c r="G33" s="21">
        <f t="shared" si="17"/>
        <v>1</v>
      </c>
      <c r="H33" s="20">
        <v>0.17</v>
      </c>
      <c r="I33" s="20"/>
      <c r="J33" s="20">
        <v>0.23</v>
      </c>
      <c r="K33" s="22">
        <v>0.26250000000000001</v>
      </c>
      <c r="L33" s="22">
        <f t="shared" si="18"/>
        <v>6.0375000000000005E-2</v>
      </c>
      <c r="M33" s="22">
        <f t="shared" si="19"/>
        <v>0.169625</v>
      </c>
      <c r="N33" s="8">
        <f t="shared" si="20"/>
        <v>-3.7500000000001421E-4</v>
      </c>
      <c r="O33" s="23">
        <f t="shared" si="21"/>
        <v>1.0022107590272662</v>
      </c>
      <c r="Q33" s="30">
        <f t="shared" si="28"/>
        <v>0</v>
      </c>
      <c r="R33" s="21">
        <f t="shared" si="22"/>
        <v>0</v>
      </c>
      <c r="S33" s="30">
        <f t="shared" si="29"/>
        <v>0.1942033898305085</v>
      </c>
      <c r="T33" s="21">
        <f t="shared" si="23"/>
        <v>1</v>
      </c>
      <c r="U33" s="31">
        <f t="shared" si="30"/>
        <v>0.1942033898305085</v>
      </c>
      <c r="V33" s="20"/>
      <c r="W33" s="20">
        <v>0.23</v>
      </c>
      <c r="X33" s="27">
        <v>0.1575</v>
      </c>
      <c r="Y33" s="25">
        <f t="shared" si="24"/>
        <v>3.6225E-2</v>
      </c>
      <c r="Z33" s="25">
        <f t="shared" si="25"/>
        <v>0.193775</v>
      </c>
      <c r="AA33" s="8">
        <f t="shared" si="26"/>
        <v>-4.2838983050849655E-4</v>
      </c>
      <c r="AB33" s="32">
        <f t="shared" si="27"/>
        <v>1.0022107590272662</v>
      </c>
    </row>
    <row r="34" spans="1:28" x14ac:dyDescent="0.25">
      <c r="D34" s="20"/>
      <c r="E34" s="29"/>
      <c r="F34" s="22"/>
      <c r="G34" s="29"/>
      <c r="H34" s="20"/>
      <c r="I34" s="20"/>
      <c r="J34" s="20"/>
      <c r="K34" s="22"/>
      <c r="L34" s="22"/>
      <c r="M34" s="22"/>
      <c r="N34" s="8"/>
      <c r="O34" s="23"/>
      <c r="Q34" s="20"/>
      <c r="S34" s="20"/>
      <c r="U34" s="20"/>
      <c r="V34" s="20"/>
      <c r="W34" s="20"/>
      <c r="X34" s="22"/>
      <c r="Y34" s="20"/>
      <c r="Z34" s="20"/>
      <c r="AA34" s="8"/>
      <c r="AB34" s="23"/>
    </row>
    <row r="35" spans="1:28" x14ac:dyDescent="0.25">
      <c r="A35" s="19" t="s">
        <v>90</v>
      </c>
      <c r="B35" s="2" t="s">
        <v>55</v>
      </c>
      <c r="D35" s="20">
        <v>0</v>
      </c>
      <c r="E35" s="21">
        <f>+D35/H35</f>
        <v>0</v>
      </c>
      <c r="F35" s="22">
        <v>5.0000000000000001E-3</v>
      </c>
      <c r="G35" s="21">
        <f>+F35/H35</f>
        <v>0.625</v>
      </c>
      <c r="H35" s="20">
        <v>8.0000000000000002E-3</v>
      </c>
      <c r="I35" s="20"/>
      <c r="J35" s="20">
        <v>1.0999999999999999E-2</v>
      </c>
      <c r="K35" s="22">
        <v>0.35</v>
      </c>
      <c r="L35" s="22">
        <f t="shared" ref="L35:L37" si="31">+K35*J35</f>
        <v>3.8499999999999997E-3</v>
      </c>
      <c r="M35" s="22">
        <f t="shared" ref="M35:M37" si="32">+J35-L35</f>
        <v>7.1500000000000001E-3</v>
      </c>
      <c r="N35" s="8">
        <f>+M35-H35</f>
        <v>-8.5000000000000006E-4</v>
      </c>
      <c r="O35" s="23">
        <f t="shared" si="13"/>
        <v>1.118881118881119</v>
      </c>
      <c r="Q35" s="20">
        <v>0</v>
      </c>
      <c r="R35" s="23">
        <f>+Q35/U35</f>
        <v>0</v>
      </c>
      <c r="S35" s="20">
        <v>5.0000000000000001E-3</v>
      </c>
      <c r="T35" s="23">
        <f>+S35/U35</f>
        <v>0.625</v>
      </c>
      <c r="U35" s="20">
        <v>8.0000000000000002E-3</v>
      </c>
      <c r="V35" s="20"/>
      <c r="W35" s="20">
        <v>1.0999999999999999E-2</v>
      </c>
      <c r="X35" s="27">
        <v>0.21</v>
      </c>
      <c r="Y35" s="25">
        <f t="shared" ref="Y35:Y37" si="33">+X35*W35</f>
        <v>2.31E-3</v>
      </c>
      <c r="Z35" s="25">
        <f t="shared" ref="Z35:Z37" si="34">+W35-Y35</f>
        <v>8.6899999999999998E-3</v>
      </c>
      <c r="AA35" s="8">
        <f t="shared" si="14"/>
        <v>6.8999999999999964E-4</v>
      </c>
      <c r="AB35" s="23">
        <f t="shared" si="15"/>
        <v>0.92059838895281942</v>
      </c>
    </row>
    <row r="36" spans="1:28" x14ac:dyDescent="0.25">
      <c r="B36" s="2" t="s">
        <v>56</v>
      </c>
      <c r="D36" s="20">
        <v>0</v>
      </c>
      <c r="E36" s="21">
        <f>+D36/H36</f>
        <v>0</v>
      </c>
      <c r="F36" s="22">
        <v>0.16</v>
      </c>
      <c r="G36" s="21">
        <f>+F36/H36</f>
        <v>1</v>
      </c>
      <c r="H36" s="20">
        <v>0.16</v>
      </c>
      <c r="I36" s="20"/>
      <c r="J36" s="20">
        <v>0.3</v>
      </c>
      <c r="K36" s="22">
        <v>0.35</v>
      </c>
      <c r="L36" s="22">
        <f t="shared" si="31"/>
        <v>0.105</v>
      </c>
      <c r="M36" s="22">
        <f t="shared" si="32"/>
        <v>0.19500000000000001</v>
      </c>
      <c r="N36" s="8">
        <f>+M36-H36</f>
        <v>3.5000000000000003E-2</v>
      </c>
      <c r="O36" s="23">
        <f t="shared" si="13"/>
        <v>0.82051282051282048</v>
      </c>
      <c r="Q36" s="20">
        <v>0</v>
      </c>
      <c r="R36" s="23">
        <f>+Q36/U36</f>
        <v>0</v>
      </c>
      <c r="S36" s="30">
        <f t="shared" ref="S36:S37" si="35">+U36*G36</f>
        <v>0.19446153846153844</v>
      </c>
      <c r="T36" s="23">
        <f>+S36/U36</f>
        <v>1</v>
      </c>
      <c r="U36" s="31">
        <f t="shared" ref="U36:U37" si="36">+Z36*O36</f>
        <v>0.19446153846153844</v>
      </c>
      <c r="V36" s="20"/>
      <c r="W36" s="20">
        <v>0.3</v>
      </c>
      <c r="X36" s="27">
        <v>0.21</v>
      </c>
      <c r="Y36" s="25">
        <f t="shared" si="33"/>
        <v>6.3E-2</v>
      </c>
      <c r="Z36" s="25">
        <f t="shared" si="34"/>
        <v>0.23699999999999999</v>
      </c>
      <c r="AA36" s="8">
        <f t="shared" si="14"/>
        <v>4.2538461538461553E-2</v>
      </c>
      <c r="AB36" s="32">
        <f t="shared" si="15"/>
        <v>0.82051282051282048</v>
      </c>
    </row>
    <row r="37" spans="1:28" x14ac:dyDescent="0.25">
      <c r="B37" s="2" t="s">
        <v>57</v>
      </c>
      <c r="D37" s="20">
        <v>0</v>
      </c>
      <c r="E37" s="21">
        <f>+D37/H37</f>
        <v>0</v>
      </c>
      <c r="F37" s="22">
        <v>0.13</v>
      </c>
      <c r="G37" s="21">
        <f>+F37/H37</f>
        <v>1</v>
      </c>
      <c r="H37" s="20">
        <v>0.13</v>
      </c>
      <c r="I37" s="20"/>
      <c r="J37" s="20">
        <v>0.3</v>
      </c>
      <c r="K37" s="22">
        <v>0.35</v>
      </c>
      <c r="L37" s="22">
        <f t="shared" si="31"/>
        <v>0.105</v>
      </c>
      <c r="M37" s="22">
        <f t="shared" si="32"/>
        <v>0.19500000000000001</v>
      </c>
      <c r="N37" s="8">
        <f>+M37-H37</f>
        <v>6.5000000000000002E-2</v>
      </c>
      <c r="O37" s="23">
        <f t="shared" si="13"/>
        <v>0.66666666666666663</v>
      </c>
      <c r="Q37" s="20">
        <v>0</v>
      </c>
      <c r="R37" s="23">
        <f>+Q37/U37</f>
        <v>0</v>
      </c>
      <c r="S37" s="30">
        <f t="shared" si="35"/>
        <v>0.15799999999999997</v>
      </c>
      <c r="T37" s="23">
        <f>+S37/U37</f>
        <v>1</v>
      </c>
      <c r="U37" s="31">
        <f t="shared" si="36"/>
        <v>0.15799999999999997</v>
      </c>
      <c r="V37" s="20"/>
      <c r="W37" s="20">
        <v>0.3</v>
      </c>
      <c r="X37" s="27">
        <v>0.21</v>
      </c>
      <c r="Y37" s="25">
        <f t="shared" si="33"/>
        <v>6.3E-2</v>
      </c>
      <c r="Z37" s="25">
        <f t="shared" si="34"/>
        <v>0.23699999999999999</v>
      </c>
      <c r="AA37" s="8">
        <f t="shared" si="14"/>
        <v>7.9000000000000015E-2</v>
      </c>
      <c r="AB37" s="32">
        <f t="shared" si="15"/>
        <v>0.66666666666666663</v>
      </c>
    </row>
    <row r="38" spans="1:28" x14ac:dyDescent="0.25">
      <c r="D38" s="20"/>
      <c r="E38" s="29"/>
      <c r="F38" s="22"/>
      <c r="G38" s="29"/>
      <c r="H38" s="20"/>
      <c r="I38" s="20"/>
      <c r="J38" s="20"/>
      <c r="K38" s="22"/>
      <c r="L38" s="22"/>
      <c r="M38" s="22"/>
      <c r="N38" s="8"/>
      <c r="O38" s="23"/>
      <c r="Q38" s="20"/>
      <c r="S38" s="20"/>
      <c r="U38" s="20"/>
      <c r="V38" s="20"/>
      <c r="W38" s="20"/>
      <c r="X38" s="27"/>
      <c r="Y38" s="25"/>
      <c r="Z38" s="25"/>
      <c r="AA38" s="8"/>
      <c r="AB38" s="23"/>
    </row>
    <row r="39" spans="1:28" x14ac:dyDescent="0.25">
      <c r="A39" s="2" t="s">
        <v>91</v>
      </c>
      <c r="B39" s="2" t="s">
        <v>29</v>
      </c>
      <c r="C39" s="2" t="s">
        <v>30</v>
      </c>
      <c r="D39" s="20">
        <v>0</v>
      </c>
      <c r="E39" s="21">
        <f t="shared" ref="E39:E48" si="37">+D39/H39</f>
        <v>0</v>
      </c>
      <c r="F39" s="22">
        <v>7.4999999999999997E-2</v>
      </c>
      <c r="G39" s="21">
        <f t="shared" ref="G39:G48" si="38">+F39/H39</f>
        <v>1</v>
      </c>
      <c r="H39" s="20">
        <v>7.4999999999999997E-2</v>
      </c>
      <c r="I39" s="20"/>
      <c r="J39" s="20">
        <v>0.15</v>
      </c>
      <c r="K39" s="22">
        <v>0.35</v>
      </c>
      <c r="L39" s="22">
        <f t="shared" ref="L39:L44" si="39">+K39*J39</f>
        <v>5.2499999999999998E-2</v>
      </c>
      <c r="M39" s="22">
        <f t="shared" ref="M39:M44" si="40">+J39-L39</f>
        <v>9.7500000000000003E-2</v>
      </c>
      <c r="N39" s="8">
        <f t="shared" ref="N39:N48" si="41">+M39-H39</f>
        <v>2.2500000000000006E-2</v>
      </c>
      <c r="O39" s="23">
        <f t="shared" ref="O39:O48" si="42">+H39/M39</f>
        <v>0.76923076923076916</v>
      </c>
      <c r="Q39" s="33">
        <f t="shared" ref="Q39:Q48" si="43">+U39*E39</f>
        <v>0</v>
      </c>
      <c r="R39" s="23">
        <f t="shared" ref="R39:R48" si="44">+Q39/U39</f>
        <v>0</v>
      </c>
      <c r="S39" s="30">
        <f t="shared" ref="S39:S48" si="45">+U39*G39</f>
        <v>9.1153846153846141E-2</v>
      </c>
      <c r="T39" s="23">
        <f t="shared" ref="T39:T48" si="46">+S39/U39</f>
        <v>1</v>
      </c>
      <c r="U39" s="31">
        <f t="shared" ref="U39:U48" si="47">+Z39*O39</f>
        <v>9.1153846153846141E-2</v>
      </c>
      <c r="V39" s="20"/>
      <c r="W39" s="20">
        <v>0.15</v>
      </c>
      <c r="X39" s="27">
        <v>0.21</v>
      </c>
      <c r="Y39" s="25">
        <f t="shared" ref="Y39:Y44" si="48">+X39*W39</f>
        <v>3.15E-2</v>
      </c>
      <c r="Z39" s="27">
        <f t="shared" ref="Z39:Z44" si="49">+W39-Y39</f>
        <v>0.11849999999999999</v>
      </c>
      <c r="AA39" s="8">
        <f t="shared" ref="AA39:AA48" si="50">+Z39-U39</f>
        <v>2.7346153846153853E-2</v>
      </c>
      <c r="AB39" s="32">
        <f t="shared" ref="AB39:AB48" si="51">+U39/Z39</f>
        <v>0.76923076923076916</v>
      </c>
    </row>
    <row r="40" spans="1:28" x14ac:dyDescent="0.25">
      <c r="B40" s="2" t="s">
        <v>53</v>
      </c>
      <c r="C40" s="2" t="s">
        <v>30</v>
      </c>
      <c r="D40" s="20">
        <v>0</v>
      </c>
      <c r="E40" s="21">
        <f t="shared" si="37"/>
        <v>0</v>
      </c>
      <c r="F40" s="22">
        <v>7.4999999999999997E-2</v>
      </c>
      <c r="G40" s="21">
        <f t="shared" si="38"/>
        <v>1</v>
      </c>
      <c r="H40" s="20">
        <v>7.4999999999999997E-2</v>
      </c>
      <c r="I40" s="20"/>
      <c r="J40" s="20">
        <v>0.12</v>
      </c>
      <c r="K40" s="22">
        <v>0.35</v>
      </c>
      <c r="L40" s="22">
        <f t="shared" si="39"/>
        <v>4.1999999999999996E-2</v>
      </c>
      <c r="M40" s="22">
        <f t="shared" si="40"/>
        <v>7.8E-2</v>
      </c>
      <c r="N40" s="8">
        <f t="shared" si="41"/>
        <v>3.0000000000000027E-3</v>
      </c>
      <c r="O40" s="23">
        <f t="shared" si="42"/>
        <v>0.96153846153846145</v>
      </c>
      <c r="Q40" s="33">
        <f t="shared" si="43"/>
        <v>0</v>
      </c>
      <c r="R40" s="23">
        <f t="shared" si="44"/>
        <v>0</v>
      </c>
      <c r="S40" s="30">
        <f t="shared" si="45"/>
        <v>9.1153846153846141E-2</v>
      </c>
      <c r="T40" s="23">
        <f t="shared" si="46"/>
        <v>1</v>
      </c>
      <c r="U40" s="31">
        <f t="shared" si="47"/>
        <v>9.1153846153846141E-2</v>
      </c>
      <c r="V40" s="20"/>
      <c r="W40" s="20">
        <v>0.12</v>
      </c>
      <c r="X40" s="27">
        <v>0.21</v>
      </c>
      <c r="Y40" s="25">
        <f t="shared" si="48"/>
        <v>2.5199999999999997E-2</v>
      </c>
      <c r="Z40" s="27">
        <f t="shared" si="49"/>
        <v>9.4799999999999995E-2</v>
      </c>
      <c r="AA40" s="8">
        <f t="shared" si="50"/>
        <v>3.6461538461538545E-3</v>
      </c>
      <c r="AB40" s="32">
        <f t="shared" si="51"/>
        <v>0.96153846153846145</v>
      </c>
    </row>
    <row r="41" spans="1:28" x14ac:dyDescent="0.25">
      <c r="B41" s="2" t="s">
        <v>31</v>
      </c>
      <c r="C41" s="2" t="s">
        <v>100</v>
      </c>
      <c r="D41" s="20">
        <v>0</v>
      </c>
      <c r="E41" s="21">
        <f t="shared" si="37"/>
        <v>0</v>
      </c>
      <c r="F41" s="22">
        <v>0.11</v>
      </c>
      <c r="G41" s="21">
        <f t="shared" si="38"/>
        <v>1</v>
      </c>
      <c r="H41" s="20">
        <v>0.11</v>
      </c>
      <c r="I41" s="20"/>
      <c r="J41" s="20">
        <v>0.23</v>
      </c>
      <c r="K41" s="22">
        <v>0.35</v>
      </c>
      <c r="L41" s="22">
        <f t="shared" si="39"/>
        <v>8.0500000000000002E-2</v>
      </c>
      <c r="M41" s="22">
        <f t="shared" si="40"/>
        <v>0.14950000000000002</v>
      </c>
      <c r="N41" s="8">
        <f t="shared" si="41"/>
        <v>3.9500000000000021E-2</v>
      </c>
      <c r="O41" s="23">
        <f t="shared" si="42"/>
        <v>0.73578595317725737</v>
      </c>
      <c r="Q41" s="33">
        <f t="shared" si="43"/>
        <v>0</v>
      </c>
      <c r="R41" s="23">
        <f t="shared" si="44"/>
        <v>0</v>
      </c>
      <c r="S41" s="30">
        <f t="shared" si="45"/>
        <v>0.13369230769230767</v>
      </c>
      <c r="T41" s="23">
        <f t="shared" si="46"/>
        <v>1</v>
      </c>
      <c r="U41" s="31">
        <f t="shared" si="47"/>
        <v>0.13369230769230767</v>
      </c>
      <c r="V41" s="20"/>
      <c r="W41" s="20">
        <v>0.23</v>
      </c>
      <c r="X41" s="27">
        <v>0.21</v>
      </c>
      <c r="Y41" s="25">
        <f t="shared" si="48"/>
        <v>4.8300000000000003E-2</v>
      </c>
      <c r="Z41" s="27">
        <f t="shared" si="49"/>
        <v>0.1817</v>
      </c>
      <c r="AA41" s="8">
        <f t="shared" si="50"/>
        <v>4.8007692307692335E-2</v>
      </c>
      <c r="AB41" s="32">
        <f t="shared" si="51"/>
        <v>0.73578595317725737</v>
      </c>
    </row>
    <row r="42" spans="1:28" x14ac:dyDescent="0.25">
      <c r="B42" s="2" t="s">
        <v>52</v>
      </c>
      <c r="C42" s="2" t="s">
        <v>100</v>
      </c>
      <c r="D42" s="20">
        <v>0</v>
      </c>
      <c r="E42" s="21">
        <f t="shared" si="37"/>
        <v>0</v>
      </c>
      <c r="F42" s="22">
        <v>0.11</v>
      </c>
      <c r="G42" s="21">
        <f t="shared" si="38"/>
        <v>1</v>
      </c>
      <c r="H42" s="20">
        <v>0.11</v>
      </c>
      <c r="I42" s="20"/>
      <c r="J42" s="20">
        <v>0.2</v>
      </c>
      <c r="K42" s="22">
        <v>0.35</v>
      </c>
      <c r="L42" s="22">
        <f t="shared" si="39"/>
        <v>6.9999999999999993E-2</v>
      </c>
      <c r="M42" s="22">
        <f t="shared" si="40"/>
        <v>0.13</v>
      </c>
      <c r="N42" s="8">
        <f t="shared" si="41"/>
        <v>2.0000000000000004E-2</v>
      </c>
      <c r="O42" s="23">
        <f t="shared" si="42"/>
        <v>0.84615384615384615</v>
      </c>
      <c r="Q42" s="33">
        <f t="shared" si="43"/>
        <v>0</v>
      </c>
      <c r="R42" s="23">
        <f t="shared" si="44"/>
        <v>0</v>
      </c>
      <c r="S42" s="30">
        <f t="shared" si="45"/>
        <v>0.13369230769230769</v>
      </c>
      <c r="T42" s="23">
        <f t="shared" si="46"/>
        <v>1</v>
      </c>
      <c r="U42" s="31">
        <f t="shared" si="47"/>
        <v>0.13369230769230769</v>
      </c>
      <c r="V42" s="20"/>
      <c r="W42" s="20">
        <v>0.2</v>
      </c>
      <c r="X42" s="27">
        <v>0.21</v>
      </c>
      <c r="Y42" s="25">
        <f t="shared" si="48"/>
        <v>4.2000000000000003E-2</v>
      </c>
      <c r="Z42" s="27">
        <f t="shared" si="49"/>
        <v>0.158</v>
      </c>
      <c r="AA42" s="8">
        <f t="shared" si="50"/>
        <v>2.4307692307692308E-2</v>
      </c>
      <c r="AB42" s="32">
        <f t="shared" si="51"/>
        <v>0.84615384615384615</v>
      </c>
    </row>
    <row r="43" spans="1:28" x14ac:dyDescent="0.25">
      <c r="B43" s="2" t="s">
        <v>32</v>
      </c>
      <c r="C43" s="2" t="s">
        <v>33</v>
      </c>
      <c r="D43" s="20">
        <v>0</v>
      </c>
      <c r="E43" s="21">
        <f t="shared" si="37"/>
        <v>0</v>
      </c>
      <c r="F43" s="22">
        <v>7.4999999999999997E-2</v>
      </c>
      <c r="G43" s="21">
        <f t="shared" si="38"/>
        <v>1</v>
      </c>
      <c r="H43" s="20">
        <v>7.4999999999999997E-2</v>
      </c>
      <c r="I43" s="20"/>
      <c r="J43" s="20">
        <v>0.15</v>
      </c>
      <c r="K43" s="22">
        <v>0.35</v>
      </c>
      <c r="L43" s="22">
        <f t="shared" si="39"/>
        <v>5.2499999999999998E-2</v>
      </c>
      <c r="M43" s="22">
        <f t="shared" si="40"/>
        <v>9.7500000000000003E-2</v>
      </c>
      <c r="N43" s="8">
        <f t="shared" si="41"/>
        <v>2.2500000000000006E-2</v>
      </c>
      <c r="O43" s="23">
        <f t="shared" si="42"/>
        <v>0.76923076923076916</v>
      </c>
      <c r="Q43" s="33">
        <f t="shared" si="43"/>
        <v>0</v>
      </c>
      <c r="R43" s="23">
        <f t="shared" si="44"/>
        <v>0</v>
      </c>
      <c r="S43" s="30">
        <f t="shared" si="45"/>
        <v>9.1153846153846141E-2</v>
      </c>
      <c r="T43" s="23">
        <f t="shared" si="46"/>
        <v>1</v>
      </c>
      <c r="U43" s="31">
        <f t="shared" si="47"/>
        <v>9.1153846153846141E-2</v>
      </c>
      <c r="V43" s="20"/>
      <c r="W43" s="20">
        <v>0.15</v>
      </c>
      <c r="X43" s="27">
        <v>0.21</v>
      </c>
      <c r="Y43" s="25">
        <f t="shared" si="48"/>
        <v>3.15E-2</v>
      </c>
      <c r="Z43" s="27">
        <f t="shared" si="49"/>
        <v>0.11849999999999999</v>
      </c>
      <c r="AA43" s="8">
        <f t="shared" si="50"/>
        <v>2.7346153846153853E-2</v>
      </c>
      <c r="AB43" s="32">
        <f t="shared" si="51"/>
        <v>0.76923076923076916</v>
      </c>
    </row>
    <row r="44" spans="1:28" x14ac:dyDescent="0.25">
      <c r="B44" s="2" t="s">
        <v>51</v>
      </c>
      <c r="C44" s="2" t="s">
        <v>33</v>
      </c>
      <c r="D44" s="20">
        <v>0</v>
      </c>
      <c r="E44" s="21">
        <f t="shared" si="37"/>
        <v>0</v>
      </c>
      <c r="F44" s="22">
        <v>7.4999999999999997E-2</v>
      </c>
      <c r="G44" s="21">
        <f t="shared" si="38"/>
        <v>1</v>
      </c>
      <c r="H44" s="20">
        <v>7.4999999999999997E-2</v>
      </c>
      <c r="I44" s="20"/>
      <c r="J44" s="20">
        <v>0.12</v>
      </c>
      <c r="K44" s="22">
        <v>0.35</v>
      </c>
      <c r="L44" s="22">
        <f t="shared" si="39"/>
        <v>4.1999999999999996E-2</v>
      </c>
      <c r="M44" s="22">
        <f t="shared" si="40"/>
        <v>7.8E-2</v>
      </c>
      <c r="N44" s="8">
        <f t="shared" si="41"/>
        <v>3.0000000000000027E-3</v>
      </c>
      <c r="O44" s="23">
        <f t="shared" si="42"/>
        <v>0.96153846153846145</v>
      </c>
      <c r="Q44" s="33">
        <f t="shared" si="43"/>
        <v>0</v>
      </c>
      <c r="R44" s="23">
        <f t="shared" si="44"/>
        <v>0</v>
      </c>
      <c r="S44" s="30">
        <f t="shared" si="45"/>
        <v>9.1153846153846141E-2</v>
      </c>
      <c r="T44" s="23">
        <f t="shared" si="46"/>
        <v>1</v>
      </c>
      <c r="U44" s="31">
        <f t="shared" si="47"/>
        <v>9.1153846153846141E-2</v>
      </c>
      <c r="V44" s="20"/>
      <c r="W44" s="20">
        <v>0.12</v>
      </c>
      <c r="X44" s="27">
        <v>0.21</v>
      </c>
      <c r="Y44" s="25">
        <f t="shared" si="48"/>
        <v>2.5199999999999997E-2</v>
      </c>
      <c r="Z44" s="27">
        <f t="shared" si="49"/>
        <v>9.4799999999999995E-2</v>
      </c>
      <c r="AA44" s="8">
        <f t="shared" si="50"/>
        <v>3.6461538461538545E-3</v>
      </c>
      <c r="AB44" s="32">
        <f t="shared" si="51"/>
        <v>0.96153846153846145</v>
      </c>
    </row>
    <row r="45" spans="1:28" x14ac:dyDescent="0.25">
      <c r="B45" s="2" t="s">
        <v>34</v>
      </c>
      <c r="D45" s="20">
        <v>0</v>
      </c>
      <c r="E45" s="21">
        <f t="shared" si="37"/>
        <v>0</v>
      </c>
      <c r="F45" s="22">
        <v>0.11</v>
      </c>
      <c r="G45" s="21">
        <f t="shared" si="38"/>
        <v>1</v>
      </c>
      <c r="H45" s="20">
        <v>0.11</v>
      </c>
      <c r="I45" s="20"/>
      <c r="J45" s="20">
        <v>0.23</v>
      </c>
      <c r="K45" s="22">
        <v>0.35</v>
      </c>
      <c r="L45" s="22">
        <f>+K45*J45</f>
        <v>8.0500000000000002E-2</v>
      </c>
      <c r="M45" s="22">
        <f>+J45-L45</f>
        <v>0.14950000000000002</v>
      </c>
      <c r="N45" s="8">
        <f t="shared" si="41"/>
        <v>3.9500000000000021E-2</v>
      </c>
      <c r="O45" s="23">
        <f t="shared" si="42"/>
        <v>0.73578595317725737</v>
      </c>
      <c r="Q45" s="33">
        <f t="shared" si="43"/>
        <v>0</v>
      </c>
      <c r="R45" s="23">
        <f t="shared" si="44"/>
        <v>0</v>
      </c>
      <c r="S45" s="30">
        <f t="shared" si="45"/>
        <v>0.13369230769230767</v>
      </c>
      <c r="T45" s="23">
        <f t="shared" si="46"/>
        <v>1</v>
      </c>
      <c r="U45" s="31">
        <f t="shared" si="47"/>
        <v>0.13369230769230767</v>
      </c>
      <c r="V45" s="20"/>
      <c r="W45" s="20">
        <v>0.23</v>
      </c>
      <c r="X45" s="27">
        <v>0.21</v>
      </c>
      <c r="Y45" s="25">
        <f>+X45*W45</f>
        <v>4.8300000000000003E-2</v>
      </c>
      <c r="Z45" s="27">
        <f>+W45-Y45</f>
        <v>0.1817</v>
      </c>
      <c r="AA45" s="8">
        <f t="shared" si="50"/>
        <v>4.8007692307692335E-2</v>
      </c>
      <c r="AB45" s="32">
        <f t="shared" si="51"/>
        <v>0.73578595317725737</v>
      </c>
    </row>
    <row r="46" spans="1:28" x14ac:dyDescent="0.25">
      <c r="B46" s="2" t="s">
        <v>54</v>
      </c>
      <c r="D46" s="20">
        <v>0</v>
      </c>
      <c r="E46" s="21">
        <f t="shared" si="37"/>
        <v>0</v>
      </c>
      <c r="F46" s="22">
        <v>0.11</v>
      </c>
      <c r="G46" s="21">
        <f t="shared" si="38"/>
        <v>1</v>
      </c>
      <c r="H46" s="20">
        <v>0.11</v>
      </c>
      <c r="I46" s="20"/>
      <c r="J46" s="20">
        <v>0.2</v>
      </c>
      <c r="K46" s="22">
        <v>0.35</v>
      </c>
      <c r="L46" s="22">
        <f>+K46*J46</f>
        <v>6.9999999999999993E-2</v>
      </c>
      <c r="M46" s="22">
        <f>+J46-L46</f>
        <v>0.13</v>
      </c>
      <c r="N46" s="8">
        <f t="shared" si="41"/>
        <v>2.0000000000000004E-2</v>
      </c>
      <c r="O46" s="23">
        <f t="shared" si="42"/>
        <v>0.84615384615384615</v>
      </c>
      <c r="Q46" s="33">
        <f t="shared" si="43"/>
        <v>0</v>
      </c>
      <c r="R46" s="23">
        <f t="shared" si="44"/>
        <v>0</v>
      </c>
      <c r="S46" s="30">
        <f t="shared" si="45"/>
        <v>0.13369230769230769</v>
      </c>
      <c r="T46" s="23">
        <f t="shared" si="46"/>
        <v>1</v>
      </c>
      <c r="U46" s="31">
        <f t="shared" si="47"/>
        <v>0.13369230769230769</v>
      </c>
      <c r="V46" s="20"/>
      <c r="W46" s="20">
        <v>0.2</v>
      </c>
      <c r="X46" s="27">
        <v>0.21</v>
      </c>
      <c r="Y46" s="25">
        <f>+X46*W46</f>
        <v>4.2000000000000003E-2</v>
      </c>
      <c r="Z46" s="27">
        <f>+W46-Y46</f>
        <v>0.158</v>
      </c>
      <c r="AA46" s="8">
        <f t="shared" si="50"/>
        <v>2.4307692307692308E-2</v>
      </c>
      <c r="AB46" s="32">
        <f t="shared" si="51"/>
        <v>0.84615384615384615</v>
      </c>
    </row>
    <row r="47" spans="1:28" x14ac:dyDescent="0.25">
      <c r="B47" s="2" t="s">
        <v>49</v>
      </c>
      <c r="D47" s="20">
        <v>2.9999999999999997E-4</v>
      </c>
      <c r="E47" s="21">
        <f t="shared" si="37"/>
        <v>0.3</v>
      </c>
      <c r="F47" s="22">
        <v>5.9999999999999995E-4</v>
      </c>
      <c r="G47" s="21">
        <f t="shared" si="38"/>
        <v>0.6</v>
      </c>
      <c r="H47" s="20">
        <v>1E-3</v>
      </c>
      <c r="I47" s="20"/>
      <c r="J47" s="20">
        <v>1.4E-3</v>
      </c>
      <c r="K47" s="22">
        <v>0</v>
      </c>
      <c r="L47" s="22">
        <f>+K47*J47</f>
        <v>0</v>
      </c>
      <c r="M47" s="22">
        <f>+J47-L47</f>
        <v>1.4E-3</v>
      </c>
      <c r="N47" s="8">
        <f t="shared" si="41"/>
        <v>3.9999999999999996E-4</v>
      </c>
      <c r="O47" s="23">
        <f t="shared" si="42"/>
        <v>0.7142857142857143</v>
      </c>
      <c r="Q47" s="33">
        <f t="shared" si="43"/>
        <v>2.9999999999999997E-4</v>
      </c>
      <c r="R47" s="23">
        <f t="shared" si="44"/>
        <v>0.3</v>
      </c>
      <c r="S47" s="20">
        <f t="shared" si="45"/>
        <v>5.9999999999999995E-4</v>
      </c>
      <c r="T47" s="23">
        <f t="shared" si="46"/>
        <v>0.6</v>
      </c>
      <c r="U47" s="20">
        <f t="shared" si="47"/>
        <v>1E-3</v>
      </c>
      <c r="V47" s="20"/>
      <c r="W47" s="20">
        <v>1.4E-3</v>
      </c>
      <c r="X47" s="22">
        <v>0</v>
      </c>
      <c r="Y47" s="20">
        <f>+X47*W47</f>
        <v>0</v>
      </c>
      <c r="Z47" s="20">
        <f>+W47-Y47</f>
        <v>1.4E-3</v>
      </c>
      <c r="AA47" s="8">
        <f t="shared" si="50"/>
        <v>3.9999999999999996E-4</v>
      </c>
      <c r="AB47" s="23">
        <f t="shared" si="51"/>
        <v>0.7142857142857143</v>
      </c>
    </row>
    <row r="48" spans="1:28" x14ac:dyDescent="0.25">
      <c r="B48" s="2" t="s">
        <v>50</v>
      </c>
      <c r="D48" s="20">
        <v>6.3E-3</v>
      </c>
      <c r="E48" s="21">
        <f t="shared" si="37"/>
        <v>0.33157894736842108</v>
      </c>
      <c r="F48" s="22">
        <v>1.2E-2</v>
      </c>
      <c r="G48" s="21">
        <f t="shared" si="38"/>
        <v>0.63157894736842113</v>
      </c>
      <c r="H48" s="20">
        <v>1.9E-2</v>
      </c>
      <c r="I48" s="20"/>
      <c r="J48" s="20">
        <v>2.5999999999999999E-2</v>
      </c>
      <c r="K48" s="22">
        <v>0</v>
      </c>
      <c r="L48" s="22">
        <f>+K48*J48</f>
        <v>0</v>
      </c>
      <c r="M48" s="22">
        <f>+J48-L48</f>
        <v>2.5999999999999999E-2</v>
      </c>
      <c r="N48" s="8">
        <f t="shared" si="41"/>
        <v>6.9999999999999993E-3</v>
      </c>
      <c r="O48" s="23">
        <f t="shared" si="42"/>
        <v>0.73076923076923084</v>
      </c>
      <c r="Q48" s="33">
        <f t="shared" si="43"/>
        <v>6.3E-3</v>
      </c>
      <c r="R48" s="23">
        <f t="shared" si="44"/>
        <v>0.33157894736842108</v>
      </c>
      <c r="S48" s="20">
        <f t="shared" si="45"/>
        <v>1.2000000000000002E-2</v>
      </c>
      <c r="T48" s="23">
        <f t="shared" si="46"/>
        <v>0.63157894736842113</v>
      </c>
      <c r="U48" s="20">
        <f t="shared" si="47"/>
        <v>1.9E-2</v>
      </c>
      <c r="V48" s="20"/>
      <c r="W48" s="20">
        <v>2.5999999999999999E-2</v>
      </c>
      <c r="X48" s="22">
        <v>0</v>
      </c>
      <c r="Y48" s="20">
        <f>+X48*W48</f>
        <v>0</v>
      </c>
      <c r="Z48" s="20">
        <f>+W48-Y48</f>
        <v>2.5999999999999999E-2</v>
      </c>
      <c r="AA48" s="8">
        <f t="shared" si="50"/>
        <v>6.9999999999999993E-3</v>
      </c>
      <c r="AB48" s="23">
        <f t="shared" si="51"/>
        <v>0.73076923076923084</v>
      </c>
    </row>
    <row r="49" spans="1:28" x14ac:dyDescent="0.25">
      <c r="D49" s="20"/>
      <c r="E49" s="29"/>
      <c r="F49" s="22"/>
      <c r="G49" s="29"/>
      <c r="H49" s="20"/>
      <c r="I49" s="20"/>
      <c r="J49" s="20"/>
      <c r="K49" s="22"/>
      <c r="L49" s="22"/>
      <c r="M49" s="22"/>
      <c r="N49" s="8"/>
      <c r="O49" s="23"/>
      <c r="Q49" s="20"/>
      <c r="S49" s="20"/>
      <c r="U49" s="20"/>
      <c r="V49" s="20"/>
      <c r="W49" s="20"/>
      <c r="X49" s="22"/>
      <c r="Y49" s="20"/>
      <c r="Z49" s="20"/>
      <c r="AA49" s="8"/>
      <c r="AB49" s="23"/>
    </row>
    <row r="50" spans="1:28" x14ac:dyDescent="0.25">
      <c r="A50" s="2" t="s">
        <v>92</v>
      </c>
      <c r="D50" s="20"/>
      <c r="E50" s="29"/>
      <c r="F50" s="22"/>
      <c r="G50" s="29"/>
      <c r="H50" s="20"/>
      <c r="I50" s="20"/>
      <c r="J50" s="20"/>
      <c r="K50" s="22"/>
      <c r="L50" s="22"/>
      <c r="M50" s="22"/>
      <c r="N50" s="8"/>
      <c r="O50" s="23"/>
      <c r="Q50" s="20"/>
      <c r="S50" s="20"/>
      <c r="U50" s="20"/>
      <c r="V50" s="20"/>
      <c r="W50" s="20"/>
      <c r="X50" s="22"/>
      <c r="Y50" s="20"/>
      <c r="Z50" s="20"/>
      <c r="AA50" s="8"/>
      <c r="AB50" s="23"/>
    </row>
    <row r="51" spans="1:28" x14ac:dyDescent="0.25">
      <c r="A51" s="34" t="s">
        <v>35</v>
      </c>
      <c r="B51" s="2" t="s">
        <v>58</v>
      </c>
      <c r="D51" s="20">
        <v>0</v>
      </c>
      <c r="E51" s="21">
        <f>+D51/H51</f>
        <v>0</v>
      </c>
      <c r="F51" s="22">
        <v>0.13</v>
      </c>
      <c r="G51" s="21">
        <f>+F51/H51</f>
        <v>1</v>
      </c>
      <c r="H51" s="20">
        <v>0.13</v>
      </c>
      <c r="I51" s="20"/>
      <c r="J51" s="20">
        <v>0.3</v>
      </c>
      <c r="K51" s="22">
        <v>0.35</v>
      </c>
      <c r="L51" s="22">
        <f t="shared" ref="L51:L59" si="52">+K51*J51</f>
        <v>0.105</v>
      </c>
      <c r="M51" s="22">
        <f t="shared" ref="M51:M59" si="53">+J51-L51</f>
        <v>0.19500000000000001</v>
      </c>
      <c r="N51" s="8">
        <f t="shared" ref="N51:N59" si="54">+M51-H51</f>
        <v>6.5000000000000002E-2</v>
      </c>
      <c r="O51" s="23">
        <f t="shared" ref="O51:O81" si="55">+H51/M51</f>
        <v>0.66666666666666663</v>
      </c>
      <c r="Q51" s="20">
        <v>0</v>
      </c>
      <c r="R51" s="21">
        <f>+Q51/U51</f>
        <v>0</v>
      </c>
      <c r="S51" s="30">
        <f t="shared" ref="S51:S59" si="56">+U51*G51</f>
        <v>0.15799999999999997</v>
      </c>
      <c r="T51" s="21">
        <f>+S51/U51</f>
        <v>1</v>
      </c>
      <c r="U51" s="31">
        <f t="shared" ref="U51:U59" si="57">+Z51*O51</f>
        <v>0.15799999999999997</v>
      </c>
      <c r="V51" s="20"/>
      <c r="W51" s="20">
        <v>0.3</v>
      </c>
      <c r="X51" s="27">
        <v>0.21</v>
      </c>
      <c r="Y51" s="25">
        <f t="shared" ref="Y51:Y59" si="58">+X51*W51</f>
        <v>6.3E-2</v>
      </c>
      <c r="Z51" s="27">
        <f t="shared" ref="Z51:Z59" si="59">+W51-Y51</f>
        <v>0.23699999999999999</v>
      </c>
      <c r="AA51" s="8">
        <f t="shared" ref="AA51:AA81" si="60">+Z51-U51</f>
        <v>7.9000000000000015E-2</v>
      </c>
      <c r="AB51" s="32">
        <f t="shared" ref="AB51:AB59" si="61">+U51/Z51</f>
        <v>0.66666666666666663</v>
      </c>
    </row>
    <row r="52" spans="1:28" x14ac:dyDescent="0.25">
      <c r="B52" s="2" t="s">
        <v>59</v>
      </c>
      <c r="D52" s="20">
        <v>0</v>
      </c>
      <c r="E52" s="21">
        <f>+D52/H52</f>
        <v>0</v>
      </c>
      <c r="F52" s="22">
        <v>0.16</v>
      </c>
      <c r="G52" s="21">
        <f>+F52/H52</f>
        <v>1</v>
      </c>
      <c r="H52" s="20">
        <v>0.16</v>
      </c>
      <c r="I52" s="20"/>
      <c r="J52" s="20">
        <v>0.3</v>
      </c>
      <c r="K52" s="22">
        <v>0.35</v>
      </c>
      <c r="L52" s="22">
        <f t="shared" si="52"/>
        <v>0.105</v>
      </c>
      <c r="M52" s="22">
        <f t="shared" si="53"/>
        <v>0.19500000000000001</v>
      </c>
      <c r="N52" s="8">
        <f t="shared" si="54"/>
        <v>3.5000000000000003E-2</v>
      </c>
      <c r="O52" s="23">
        <f t="shared" si="55"/>
        <v>0.82051282051282048</v>
      </c>
      <c r="Q52" s="20">
        <v>0</v>
      </c>
      <c r="R52" s="21">
        <f>+Q52/U52</f>
        <v>0</v>
      </c>
      <c r="S52" s="30">
        <f t="shared" si="56"/>
        <v>0.19446153846153844</v>
      </c>
      <c r="T52" s="21">
        <f>+S52/U52</f>
        <v>1</v>
      </c>
      <c r="U52" s="31">
        <f t="shared" si="57"/>
        <v>0.19446153846153844</v>
      </c>
      <c r="V52" s="20"/>
      <c r="W52" s="20">
        <v>0.3</v>
      </c>
      <c r="X52" s="27">
        <v>0.21</v>
      </c>
      <c r="Y52" s="25">
        <f t="shared" si="58"/>
        <v>6.3E-2</v>
      </c>
      <c r="Z52" s="27">
        <f t="shared" si="59"/>
        <v>0.23699999999999999</v>
      </c>
      <c r="AA52" s="8">
        <f t="shared" si="60"/>
        <v>4.2538461538461553E-2</v>
      </c>
      <c r="AB52" s="32">
        <f t="shared" si="61"/>
        <v>0.82051282051282048</v>
      </c>
    </row>
    <row r="53" spans="1:28" x14ac:dyDescent="0.25">
      <c r="A53" s="2" t="s">
        <v>36</v>
      </c>
      <c r="B53" s="2" t="s">
        <v>60</v>
      </c>
      <c r="C53" s="2" t="s">
        <v>37</v>
      </c>
      <c r="D53" s="20">
        <v>0</v>
      </c>
      <c r="E53" s="21"/>
      <c r="F53" s="22">
        <v>0</v>
      </c>
      <c r="G53" s="21"/>
      <c r="H53" s="20">
        <v>0</v>
      </c>
      <c r="I53" s="20"/>
      <c r="J53" s="20">
        <v>0.3</v>
      </c>
      <c r="K53" s="22">
        <v>0.35</v>
      </c>
      <c r="L53" s="22">
        <f t="shared" si="52"/>
        <v>0.105</v>
      </c>
      <c r="M53" s="22">
        <f t="shared" si="53"/>
        <v>0.19500000000000001</v>
      </c>
      <c r="N53" s="8">
        <f t="shared" si="54"/>
        <v>0.19500000000000001</v>
      </c>
      <c r="O53" s="23">
        <f t="shared" si="55"/>
        <v>0</v>
      </c>
      <c r="Q53" s="20">
        <v>0</v>
      </c>
      <c r="R53" s="21"/>
      <c r="S53" s="30">
        <f t="shared" si="56"/>
        <v>0</v>
      </c>
      <c r="T53" s="21"/>
      <c r="U53" s="31">
        <f t="shared" si="57"/>
        <v>0</v>
      </c>
      <c r="V53" s="20"/>
      <c r="W53" s="20">
        <v>0.3</v>
      </c>
      <c r="X53" s="27">
        <v>0.21</v>
      </c>
      <c r="Y53" s="25">
        <f t="shared" si="58"/>
        <v>6.3E-2</v>
      </c>
      <c r="Z53" s="27">
        <f t="shared" si="59"/>
        <v>0.23699999999999999</v>
      </c>
      <c r="AA53" s="8">
        <f t="shared" si="60"/>
        <v>0.23699999999999999</v>
      </c>
      <c r="AB53" s="32">
        <f t="shared" si="61"/>
        <v>0</v>
      </c>
    </row>
    <row r="54" spans="1:28" x14ac:dyDescent="0.25">
      <c r="C54" s="2" t="s">
        <v>38</v>
      </c>
      <c r="D54" s="20">
        <v>0</v>
      </c>
      <c r="E54" s="21">
        <f>+D54/H54</f>
        <v>0</v>
      </c>
      <c r="F54" s="22">
        <v>0.13</v>
      </c>
      <c r="G54" s="21">
        <f>+F54/H54</f>
        <v>1</v>
      </c>
      <c r="H54" s="20">
        <v>0.13</v>
      </c>
      <c r="I54" s="20"/>
      <c r="J54" s="20">
        <v>0.3</v>
      </c>
      <c r="K54" s="22">
        <v>0.35</v>
      </c>
      <c r="L54" s="22">
        <f t="shared" si="52"/>
        <v>0.105</v>
      </c>
      <c r="M54" s="22">
        <f t="shared" si="53"/>
        <v>0.19500000000000001</v>
      </c>
      <c r="N54" s="8">
        <f t="shared" si="54"/>
        <v>6.5000000000000002E-2</v>
      </c>
      <c r="O54" s="23">
        <f t="shared" si="55"/>
        <v>0.66666666666666663</v>
      </c>
      <c r="Q54" s="20">
        <v>0</v>
      </c>
      <c r="R54" s="21">
        <f>+Q54/U54</f>
        <v>0</v>
      </c>
      <c r="S54" s="30">
        <f t="shared" si="56"/>
        <v>0.15799999999999997</v>
      </c>
      <c r="T54" s="21">
        <f>+S54/U54</f>
        <v>1</v>
      </c>
      <c r="U54" s="31">
        <f t="shared" si="57"/>
        <v>0.15799999999999997</v>
      </c>
      <c r="V54" s="20"/>
      <c r="W54" s="20">
        <v>0.3</v>
      </c>
      <c r="X54" s="27">
        <v>0.21</v>
      </c>
      <c r="Y54" s="25">
        <f t="shared" si="58"/>
        <v>6.3E-2</v>
      </c>
      <c r="Z54" s="27">
        <f t="shared" si="59"/>
        <v>0.23699999999999999</v>
      </c>
      <c r="AA54" s="8">
        <f t="shared" si="60"/>
        <v>7.9000000000000015E-2</v>
      </c>
      <c r="AB54" s="32">
        <f t="shared" si="61"/>
        <v>0.66666666666666663</v>
      </c>
    </row>
    <row r="55" spans="1:28" x14ac:dyDescent="0.25">
      <c r="C55" s="2" t="s">
        <v>39</v>
      </c>
      <c r="D55" s="20">
        <v>0</v>
      </c>
      <c r="E55" s="21">
        <f>+D55/H55</f>
        <v>0</v>
      </c>
      <c r="F55" s="22">
        <v>0.16</v>
      </c>
      <c r="G55" s="21">
        <f>+F55/H55</f>
        <v>1</v>
      </c>
      <c r="H55" s="20">
        <v>0.16</v>
      </c>
      <c r="I55" s="20"/>
      <c r="J55" s="20">
        <v>0.3</v>
      </c>
      <c r="K55" s="22">
        <v>0.35</v>
      </c>
      <c r="L55" s="22">
        <f t="shared" si="52"/>
        <v>0.105</v>
      </c>
      <c r="M55" s="22">
        <f t="shared" si="53"/>
        <v>0.19500000000000001</v>
      </c>
      <c r="N55" s="8">
        <f t="shared" si="54"/>
        <v>3.5000000000000003E-2</v>
      </c>
      <c r="O55" s="23">
        <f t="shared" si="55"/>
        <v>0.82051282051282048</v>
      </c>
      <c r="Q55" s="20">
        <v>0</v>
      </c>
      <c r="R55" s="21">
        <f>+Q55/U55</f>
        <v>0</v>
      </c>
      <c r="S55" s="30">
        <f t="shared" si="56"/>
        <v>0.19446153846153844</v>
      </c>
      <c r="T55" s="21">
        <f>+S55/U55</f>
        <v>1</v>
      </c>
      <c r="U55" s="31">
        <f t="shared" si="57"/>
        <v>0.19446153846153844</v>
      </c>
      <c r="V55" s="20"/>
      <c r="W55" s="20">
        <v>0.3</v>
      </c>
      <c r="X55" s="27">
        <v>0.21</v>
      </c>
      <c r="Y55" s="25">
        <f t="shared" si="58"/>
        <v>6.3E-2</v>
      </c>
      <c r="Z55" s="27">
        <f t="shared" si="59"/>
        <v>0.23699999999999999</v>
      </c>
      <c r="AA55" s="8">
        <f t="shared" si="60"/>
        <v>4.2538461538461553E-2</v>
      </c>
      <c r="AB55" s="32">
        <f t="shared" si="61"/>
        <v>0.82051282051282048</v>
      </c>
    </row>
    <row r="56" spans="1:28" x14ac:dyDescent="0.25">
      <c r="B56" s="2" t="s">
        <v>88</v>
      </c>
      <c r="D56" s="20">
        <v>0</v>
      </c>
      <c r="E56" s="21">
        <f t="shared" ref="E56:E58" si="62">+D56/H56</f>
        <v>0</v>
      </c>
      <c r="F56" s="22">
        <v>5.0000000000000001E-3</v>
      </c>
      <c r="G56" s="21">
        <f t="shared" ref="G56:G58" si="63">+F56/H56</f>
        <v>0.625</v>
      </c>
      <c r="H56" s="20">
        <v>8.0000000000000002E-3</v>
      </c>
      <c r="I56" s="20"/>
      <c r="J56" s="20">
        <v>1.0999999999999999E-2</v>
      </c>
      <c r="K56" s="22">
        <v>0.35</v>
      </c>
      <c r="L56" s="22">
        <f t="shared" ref="L56:L58" si="64">+K56*J56</f>
        <v>3.8499999999999997E-3</v>
      </c>
      <c r="M56" s="22">
        <f t="shared" ref="M56:M58" si="65">+J56-L56</f>
        <v>7.1500000000000001E-3</v>
      </c>
      <c r="N56" s="8">
        <f t="shared" ref="N56:N58" si="66">+M56-H56</f>
        <v>-8.5000000000000006E-4</v>
      </c>
      <c r="O56" s="23">
        <f t="shared" ref="O56:O58" si="67">+H56/M56</f>
        <v>1.118881118881119</v>
      </c>
      <c r="Q56" s="20">
        <v>0</v>
      </c>
      <c r="R56" s="21">
        <f t="shared" ref="R56:R58" si="68">+Q56/U56</f>
        <v>0</v>
      </c>
      <c r="S56" s="27">
        <f t="shared" ref="S56:S58" si="69">+U56*G56</f>
        <v>6.4807692307692309E-3</v>
      </c>
      <c r="T56" s="21">
        <f t="shared" ref="T56:T58" si="70">+S56/U56</f>
        <v>0.625</v>
      </c>
      <c r="U56" s="31">
        <f t="shared" ref="U56:U58" si="71">+Z56*O56</f>
        <v>1.0369230769230769E-2</v>
      </c>
      <c r="V56" s="20"/>
      <c r="W56" s="20">
        <v>1.0999999999999999E-2</v>
      </c>
      <c r="X56" s="27">
        <v>0.1575</v>
      </c>
      <c r="Y56" s="25">
        <f t="shared" ref="Y56:Y58" si="72">+X56*W56</f>
        <v>1.7324999999999999E-3</v>
      </c>
      <c r="Z56" s="27">
        <f t="shared" ref="Z56:Z58" si="73">+W56-Y56</f>
        <v>9.2674999999999997E-3</v>
      </c>
      <c r="AA56" s="8">
        <f t="shared" ref="AA56:AA58" si="74">+Z56-U56</f>
        <v>-1.1017307692307698E-3</v>
      </c>
      <c r="AB56" s="32">
        <f t="shared" ref="AB56:AB58" si="75">+U56/Z56</f>
        <v>1.118881118881119</v>
      </c>
    </row>
    <row r="57" spans="1:28" x14ac:dyDescent="0.25">
      <c r="B57" s="2" t="s">
        <v>86</v>
      </c>
      <c r="D57" s="20">
        <v>0</v>
      </c>
      <c r="E57" s="21">
        <f t="shared" si="62"/>
        <v>0</v>
      </c>
      <c r="F57" s="22">
        <v>3.7000000000000002E-3</v>
      </c>
      <c r="G57" s="21">
        <f t="shared" si="63"/>
        <v>1</v>
      </c>
      <c r="H57" s="20">
        <v>3.7000000000000002E-3</v>
      </c>
      <c r="I57" s="20"/>
      <c r="J57" s="20">
        <v>5.0000000000000001E-3</v>
      </c>
      <c r="K57" s="22">
        <v>0.26250000000000001</v>
      </c>
      <c r="L57" s="22">
        <f t="shared" si="64"/>
        <v>1.3125000000000001E-3</v>
      </c>
      <c r="M57" s="22">
        <f t="shared" si="65"/>
        <v>3.6874999999999998E-3</v>
      </c>
      <c r="N57" s="8">
        <f t="shared" si="66"/>
        <v>-1.2500000000000358E-5</v>
      </c>
      <c r="O57" s="23">
        <f t="shared" si="67"/>
        <v>1.0033898305084747</v>
      </c>
      <c r="Q57" s="20">
        <v>0</v>
      </c>
      <c r="R57" s="21">
        <f t="shared" si="68"/>
        <v>0</v>
      </c>
      <c r="S57" s="30">
        <f t="shared" si="69"/>
        <v>4.2267796610169503E-3</v>
      </c>
      <c r="T57" s="21">
        <f t="shared" si="70"/>
        <v>1</v>
      </c>
      <c r="U57" s="31">
        <f t="shared" si="71"/>
        <v>4.2267796610169503E-3</v>
      </c>
      <c r="V57" s="20"/>
      <c r="W57" s="20">
        <v>5.0000000000000001E-3</v>
      </c>
      <c r="X57" s="27">
        <v>0.1575</v>
      </c>
      <c r="Y57" s="25">
        <f t="shared" si="72"/>
        <v>7.8750000000000001E-4</v>
      </c>
      <c r="Z57" s="27">
        <f t="shared" si="73"/>
        <v>4.2125000000000001E-3</v>
      </c>
      <c r="AA57" s="8">
        <f t="shared" si="74"/>
        <v>-1.4279661016950232E-5</v>
      </c>
      <c r="AB57" s="32">
        <f t="shared" si="75"/>
        <v>1.0033898305084747</v>
      </c>
    </row>
    <row r="58" spans="1:28" x14ac:dyDescent="0.25">
      <c r="B58" s="2" t="s">
        <v>87</v>
      </c>
      <c r="D58" s="20">
        <v>0</v>
      </c>
      <c r="E58" s="21">
        <f t="shared" si="62"/>
        <v>0</v>
      </c>
      <c r="F58" s="22">
        <v>1.2E-2</v>
      </c>
      <c r="G58" s="21">
        <f t="shared" si="63"/>
        <v>1</v>
      </c>
      <c r="H58" s="20">
        <v>1.2E-2</v>
      </c>
      <c r="I58" s="20"/>
      <c r="J58" s="20">
        <v>1.6299999999999999E-2</v>
      </c>
      <c r="K58" s="22">
        <v>0.26250000000000001</v>
      </c>
      <c r="L58" s="22">
        <f t="shared" si="64"/>
        <v>4.2787499999999996E-3</v>
      </c>
      <c r="M58" s="22">
        <f t="shared" si="65"/>
        <v>1.2021249999999999E-2</v>
      </c>
      <c r="N58" s="8">
        <f t="shared" si="66"/>
        <v>2.12499999999987E-5</v>
      </c>
      <c r="O58" s="23">
        <f t="shared" si="67"/>
        <v>0.99823229697410842</v>
      </c>
      <c r="Q58" s="20">
        <v>0</v>
      </c>
      <c r="R58" s="21">
        <f t="shared" si="68"/>
        <v>0</v>
      </c>
      <c r="S58" s="30">
        <f t="shared" si="69"/>
        <v>1.3708474576271185E-2</v>
      </c>
      <c r="T58" s="21">
        <f t="shared" si="70"/>
        <v>1</v>
      </c>
      <c r="U58" s="31">
        <f t="shared" si="71"/>
        <v>1.3708474576271185E-2</v>
      </c>
      <c r="V58" s="20"/>
      <c r="W58" s="20">
        <v>1.6299999999999999E-2</v>
      </c>
      <c r="X58" s="27">
        <v>0.1575</v>
      </c>
      <c r="Y58" s="25">
        <f t="shared" si="72"/>
        <v>2.5672499999999997E-3</v>
      </c>
      <c r="Z58" s="27">
        <f t="shared" si="73"/>
        <v>1.3732749999999998E-2</v>
      </c>
      <c r="AA58" s="8">
        <f t="shared" si="74"/>
        <v>2.4275423728813139E-5</v>
      </c>
      <c r="AB58" s="32">
        <f t="shared" si="75"/>
        <v>0.99823229697410842</v>
      </c>
    </row>
    <row r="59" spans="1:28" x14ac:dyDescent="0.25">
      <c r="B59" s="2" t="s">
        <v>40</v>
      </c>
      <c r="C59" s="2" t="s">
        <v>99</v>
      </c>
      <c r="D59" s="20">
        <v>0</v>
      </c>
      <c r="E59" s="21">
        <f>+D59/H59</f>
        <v>0</v>
      </c>
      <c r="F59" s="22">
        <v>0.13</v>
      </c>
      <c r="G59" s="21">
        <f>+F59/H59</f>
        <v>1</v>
      </c>
      <c r="H59" s="20">
        <v>0.13</v>
      </c>
      <c r="I59" s="20"/>
      <c r="J59" s="20">
        <v>0.3</v>
      </c>
      <c r="K59" s="22">
        <v>0.35</v>
      </c>
      <c r="L59" s="22">
        <f t="shared" si="52"/>
        <v>0.105</v>
      </c>
      <c r="M59" s="22">
        <f t="shared" si="53"/>
        <v>0.19500000000000001</v>
      </c>
      <c r="N59" s="8">
        <f t="shared" si="54"/>
        <v>6.5000000000000002E-2</v>
      </c>
      <c r="O59" s="23">
        <f t="shared" si="55"/>
        <v>0.66666666666666663</v>
      </c>
      <c r="Q59" s="20">
        <v>0</v>
      </c>
      <c r="R59" s="21">
        <f>+Q59/U59</f>
        <v>0</v>
      </c>
      <c r="S59" s="30">
        <f t="shared" si="56"/>
        <v>0.15799999999999997</v>
      </c>
      <c r="T59" s="21">
        <f>+S59/U59</f>
        <v>1</v>
      </c>
      <c r="U59" s="31">
        <f t="shared" si="57"/>
        <v>0.15799999999999997</v>
      </c>
      <c r="V59" s="20"/>
      <c r="W59" s="20">
        <v>0.3</v>
      </c>
      <c r="X59" s="27">
        <v>0.21</v>
      </c>
      <c r="Y59" s="25">
        <f t="shared" si="58"/>
        <v>6.3E-2</v>
      </c>
      <c r="Z59" s="27">
        <f t="shared" si="59"/>
        <v>0.23699999999999999</v>
      </c>
      <c r="AA59" s="8">
        <f t="shared" si="60"/>
        <v>7.9000000000000015E-2</v>
      </c>
      <c r="AB59" s="32">
        <f t="shared" si="61"/>
        <v>0.66666666666666663</v>
      </c>
    </row>
    <row r="60" spans="1:28" x14ac:dyDescent="0.25">
      <c r="D60" s="20"/>
      <c r="E60" s="21"/>
      <c r="F60" s="22"/>
      <c r="G60" s="21"/>
      <c r="H60" s="20"/>
      <c r="I60" s="20"/>
      <c r="J60" s="20"/>
      <c r="K60" s="22"/>
      <c r="L60" s="22"/>
      <c r="M60" s="22"/>
      <c r="N60" s="8"/>
      <c r="O60" s="23"/>
      <c r="Q60" s="20"/>
      <c r="R60" s="21"/>
      <c r="S60" s="27"/>
      <c r="T60" s="21"/>
      <c r="U60" s="35"/>
      <c r="V60" s="22"/>
      <c r="W60" s="22"/>
      <c r="X60" s="27"/>
      <c r="Y60" s="27"/>
      <c r="Z60" s="27"/>
      <c r="AA60" s="36"/>
      <c r="AB60" s="21"/>
    </row>
    <row r="61" spans="1:28" x14ac:dyDescent="0.25">
      <c r="A61" s="2" t="s">
        <v>93</v>
      </c>
      <c r="B61" s="2" t="s">
        <v>77</v>
      </c>
      <c r="D61" s="20">
        <v>2.9999999999999997E-4</v>
      </c>
      <c r="E61" s="21">
        <f t="shared" ref="E61:E79" si="76">+D61/H61</f>
        <v>0.3</v>
      </c>
      <c r="F61" s="22">
        <v>5.9999999999999995E-4</v>
      </c>
      <c r="G61" s="21">
        <f t="shared" ref="G61:G79" si="77">+F61/H61</f>
        <v>0.6</v>
      </c>
      <c r="H61" s="20">
        <v>1E-3</v>
      </c>
      <c r="I61" s="20"/>
      <c r="J61" s="20">
        <v>1.4E-3</v>
      </c>
      <c r="K61" s="22">
        <v>0.26250000000000001</v>
      </c>
      <c r="L61" s="22">
        <f t="shared" ref="L61:L79" si="78">+K61*J61</f>
        <v>3.6749999999999999E-4</v>
      </c>
      <c r="M61" s="22">
        <f t="shared" ref="M61:M79" si="79">+J61-L61</f>
        <v>1.0325E-3</v>
      </c>
      <c r="N61" s="8">
        <f t="shared" ref="N61:N79" si="80">+M61-H61</f>
        <v>3.2499999999999977E-5</v>
      </c>
      <c r="O61" s="23">
        <f t="shared" ref="O61:O79" si="81">+H61/M61</f>
        <v>0.96852300242130751</v>
      </c>
      <c r="Q61" s="30">
        <f t="shared" ref="Q61:Q81" si="82">+U61*E61</f>
        <v>3.4271186440677965E-4</v>
      </c>
      <c r="R61" s="21">
        <f t="shared" ref="R61:R79" si="83">+Q61/U61</f>
        <v>0.3</v>
      </c>
      <c r="S61" s="30">
        <f t="shared" ref="S61:S79" si="84">+U61*G61</f>
        <v>6.8542372881355931E-4</v>
      </c>
      <c r="T61" s="21">
        <f t="shared" ref="T61:T79" si="85">+S61/U61</f>
        <v>0.6</v>
      </c>
      <c r="U61" s="31">
        <f t="shared" ref="U61:U79" si="86">+Z61*O61</f>
        <v>1.1423728813559323E-3</v>
      </c>
      <c r="V61" s="20"/>
      <c r="W61" s="37">
        <f>+J61</f>
        <v>1.4E-3</v>
      </c>
      <c r="X61" s="27">
        <v>0.1575</v>
      </c>
      <c r="Y61" s="25">
        <f t="shared" ref="Y61:Y79" si="87">+X61*W61</f>
        <v>2.2049999999999999E-4</v>
      </c>
      <c r="Z61" s="25">
        <f t="shared" ref="Z61:Z79" si="88">+W61-Y61</f>
        <v>1.1795E-3</v>
      </c>
      <c r="AA61" s="8">
        <f t="shared" ref="AA61:AA79" si="89">+Z61-U61</f>
        <v>3.7127118644067741E-5</v>
      </c>
      <c r="AB61" s="32">
        <f t="shared" ref="AB61:AB79" si="90">+U61/Z61</f>
        <v>0.96852300242130751</v>
      </c>
    </row>
    <row r="62" spans="1:28" x14ac:dyDescent="0.25">
      <c r="B62" s="2" t="s">
        <v>78</v>
      </c>
      <c r="D62" s="20">
        <v>1E-3</v>
      </c>
      <c r="E62" s="21">
        <f t="shared" si="76"/>
        <v>0.15384615384615385</v>
      </c>
      <c r="F62" s="22">
        <v>5.0000000000000001E-3</v>
      </c>
      <c r="G62" s="21">
        <f t="shared" si="77"/>
        <v>0.76923076923076927</v>
      </c>
      <c r="H62" s="20">
        <v>6.4999999999999997E-3</v>
      </c>
      <c r="I62" s="20"/>
      <c r="J62" s="37">
        <v>8.9999999999999993E-3</v>
      </c>
      <c r="K62" s="22">
        <v>0.26250000000000001</v>
      </c>
      <c r="L62" s="38">
        <f t="shared" si="78"/>
        <v>2.3625E-3</v>
      </c>
      <c r="M62" s="38">
        <f t="shared" si="79"/>
        <v>6.6374999999999993E-3</v>
      </c>
      <c r="N62" s="8">
        <f t="shared" si="80"/>
        <v>1.374999999999996E-4</v>
      </c>
      <c r="O62" s="23">
        <f t="shared" si="81"/>
        <v>0.9792843691148776</v>
      </c>
      <c r="Q62" s="30">
        <f t="shared" si="82"/>
        <v>1.1423728813559323E-3</v>
      </c>
      <c r="R62" s="21">
        <f t="shared" si="83"/>
        <v>0.15384615384615388</v>
      </c>
      <c r="S62" s="30">
        <f t="shared" si="84"/>
        <v>5.7118644067796608E-3</v>
      </c>
      <c r="T62" s="21">
        <f t="shared" si="85"/>
        <v>0.76923076923076927</v>
      </c>
      <c r="U62" s="31">
        <f t="shared" si="86"/>
        <v>7.4254237288135586E-3</v>
      </c>
      <c r="V62" s="20"/>
      <c r="W62" s="37">
        <f t="shared" ref="W62:W69" si="91">+J62</f>
        <v>8.9999999999999993E-3</v>
      </c>
      <c r="X62" s="27">
        <v>0.1575</v>
      </c>
      <c r="Y62" s="25">
        <f t="shared" si="87"/>
        <v>1.4174999999999999E-3</v>
      </c>
      <c r="Z62" s="25">
        <f t="shared" si="88"/>
        <v>7.582499999999999E-3</v>
      </c>
      <c r="AA62" s="8">
        <f t="shared" si="89"/>
        <v>1.5707627118644041E-4</v>
      </c>
      <c r="AB62" s="32">
        <f t="shared" si="90"/>
        <v>0.9792843691148776</v>
      </c>
    </row>
    <row r="63" spans="1:28" x14ac:dyDescent="0.25">
      <c r="B63" s="2" t="s">
        <v>79</v>
      </c>
      <c r="D63" s="20">
        <v>3.5000000000000001E-3</v>
      </c>
      <c r="E63" s="21">
        <f t="shared" si="76"/>
        <v>0.26923076923076927</v>
      </c>
      <c r="F63" s="22">
        <v>0.01</v>
      </c>
      <c r="G63" s="21">
        <f t="shared" si="77"/>
        <v>0.76923076923076927</v>
      </c>
      <c r="H63" s="20">
        <v>1.2999999999999999E-2</v>
      </c>
      <c r="I63" s="20"/>
      <c r="J63" s="37">
        <v>1.7500000000000002E-2</v>
      </c>
      <c r="K63" s="22">
        <v>0.26250000000000001</v>
      </c>
      <c r="L63" s="38">
        <f t="shared" si="78"/>
        <v>4.5937500000000006E-3</v>
      </c>
      <c r="M63" s="38">
        <f t="shared" si="79"/>
        <v>1.2906250000000001E-2</v>
      </c>
      <c r="N63" s="8">
        <f t="shared" si="80"/>
        <v>-9.3749999999998349E-5</v>
      </c>
      <c r="O63" s="23">
        <f t="shared" si="81"/>
        <v>1.0072639225181597</v>
      </c>
      <c r="Q63" s="30">
        <f t="shared" si="82"/>
        <v>3.9983050847457631E-3</v>
      </c>
      <c r="R63" s="21">
        <f t="shared" si="83"/>
        <v>0.26923076923076927</v>
      </c>
      <c r="S63" s="30">
        <f t="shared" si="84"/>
        <v>1.1423728813559323E-2</v>
      </c>
      <c r="T63" s="21">
        <f t="shared" si="85"/>
        <v>0.76923076923076927</v>
      </c>
      <c r="U63" s="31">
        <f t="shared" si="86"/>
        <v>1.4850847457627119E-2</v>
      </c>
      <c r="V63" s="20"/>
      <c r="W63" s="37">
        <f t="shared" si="91"/>
        <v>1.7500000000000002E-2</v>
      </c>
      <c r="X63" s="27">
        <v>0.1575</v>
      </c>
      <c r="Y63" s="25">
        <f t="shared" si="87"/>
        <v>2.7562500000000005E-3</v>
      </c>
      <c r="Z63" s="25">
        <f t="shared" si="88"/>
        <v>1.4743750000000002E-2</v>
      </c>
      <c r="AA63" s="8">
        <f t="shared" si="89"/>
        <v>-1.070974576271172E-4</v>
      </c>
      <c r="AB63" s="32">
        <f t="shared" si="90"/>
        <v>1.0072639225181597</v>
      </c>
    </row>
    <row r="64" spans="1:28" x14ac:dyDescent="0.25">
      <c r="B64" s="2" t="s">
        <v>80</v>
      </c>
      <c r="D64" s="20">
        <v>6.0000000000000001E-3</v>
      </c>
      <c r="E64" s="21">
        <f t="shared" si="76"/>
        <v>0.26666666666666666</v>
      </c>
      <c r="F64" s="22">
        <v>1.7500000000000002E-2</v>
      </c>
      <c r="G64" s="21">
        <f t="shared" si="77"/>
        <v>0.7777777777777779</v>
      </c>
      <c r="H64" s="20">
        <v>2.2499999999999999E-2</v>
      </c>
      <c r="I64" s="20"/>
      <c r="J64" s="37">
        <v>0.03</v>
      </c>
      <c r="K64" s="22">
        <v>0.26250000000000001</v>
      </c>
      <c r="L64" s="38">
        <f t="shared" si="78"/>
        <v>7.8750000000000001E-3</v>
      </c>
      <c r="M64" s="38">
        <f t="shared" si="79"/>
        <v>2.2124999999999999E-2</v>
      </c>
      <c r="N64" s="8">
        <f t="shared" si="80"/>
        <v>-3.7500000000000033E-4</v>
      </c>
      <c r="O64" s="23">
        <f t="shared" si="81"/>
        <v>1.0169491525423728</v>
      </c>
      <c r="Q64" s="30">
        <f t="shared" si="82"/>
        <v>6.8542372881355918E-3</v>
      </c>
      <c r="R64" s="21">
        <f t="shared" si="83"/>
        <v>0.26666666666666666</v>
      </c>
      <c r="S64" s="30">
        <f t="shared" si="84"/>
        <v>1.9991525423728815E-2</v>
      </c>
      <c r="T64" s="21">
        <f t="shared" si="85"/>
        <v>0.77777777777777801</v>
      </c>
      <c r="U64" s="31">
        <f t="shared" si="86"/>
        <v>2.5703389830508471E-2</v>
      </c>
      <c r="V64" s="20"/>
      <c r="W64" s="37">
        <f t="shared" si="91"/>
        <v>0.03</v>
      </c>
      <c r="X64" s="27">
        <v>0.1575</v>
      </c>
      <c r="Y64" s="25">
        <f t="shared" si="87"/>
        <v>4.725E-3</v>
      </c>
      <c r="Z64" s="25">
        <f t="shared" si="88"/>
        <v>2.5274999999999999E-2</v>
      </c>
      <c r="AA64" s="8">
        <f t="shared" si="89"/>
        <v>-4.2838983050847226E-4</v>
      </c>
      <c r="AB64" s="32">
        <f t="shared" si="90"/>
        <v>1.0169491525423728</v>
      </c>
    </row>
    <row r="65" spans="2:28" x14ac:dyDescent="0.25">
      <c r="B65" s="2" t="s">
        <v>81</v>
      </c>
      <c r="D65" s="20">
        <v>1E-3</v>
      </c>
      <c r="E65" s="21">
        <f t="shared" si="76"/>
        <v>0.15384615384615385</v>
      </c>
      <c r="F65" s="22">
        <v>5.0000000000000001E-3</v>
      </c>
      <c r="G65" s="21">
        <f t="shared" si="77"/>
        <v>0.76923076923076927</v>
      </c>
      <c r="H65" s="20">
        <v>6.4999999999999997E-3</v>
      </c>
      <c r="I65" s="20"/>
      <c r="J65" s="37">
        <v>8.9999999999999993E-3</v>
      </c>
      <c r="K65" s="22">
        <v>0.26250000000000001</v>
      </c>
      <c r="L65" s="38">
        <f t="shared" si="78"/>
        <v>2.3625E-3</v>
      </c>
      <c r="M65" s="38">
        <f t="shared" si="79"/>
        <v>6.6374999999999993E-3</v>
      </c>
      <c r="N65" s="8">
        <f t="shared" si="80"/>
        <v>1.374999999999996E-4</v>
      </c>
      <c r="O65" s="23">
        <f t="shared" si="81"/>
        <v>0.9792843691148776</v>
      </c>
      <c r="Q65" s="30">
        <f t="shared" si="82"/>
        <v>1.1423728813559323E-3</v>
      </c>
      <c r="R65" s="21">
        <f t="shared" si="83"/>
        <v>0.15384615384615388</v>
      </c>
      <c r="S65" s="30">
        <f t="shared" si="84"/>
        <v>5.7118644067796608E-3</v>
      </c>
      <c r="T65" s="21">
        <f t="shared" si="85"/>
        <v>0.76923076923076927</v>
      </c>
      <c r="U65" s="31">
        <f t="shared" si="86"/>
        <v>7.4254237288135586E-3</v>
      </c>
      <c r="V65" s="20"/>
      <c r="W65" s="37">
        <f t="shared" si="91"/>
        <v>8.9999999999999993E-3</v>
      </c>
      <c r="X65" s="27">
        <v>0.1575</v>
      </c>
      <c r="Y65" s="25">
        <f t="shared" si="87"/>
        <v>1.4174999999999999E-3</v>
      </c>
      <c r="Z65" s="25">
        <f t="shared" si="88"/>
        <v>7.582499999999999E-3</v>
      </c>
      <c r="AA65" s="8">
        <f t="shared" si="89"/>
        <v>1.5707627118644041E-4</v>
      </c>
      <c r="AB65" s="32">
        <f t="shared" si="90"/>
        <v>0.9792843691148776</v>
      </c>
    </row>
    <row r="66" spans="2:28" x14ac:dyDescent="0.25">
      <c r="B66" s="2" t="s">
        <v>82</v>
      </c>
      <c r="D66" s="20">
        <v>3.5000000000000001E-3</v>
      </c>
      <c r="E66" s="21">
        <f t="shared" si="76"/>
        <v>0.26923076923076927</v>
      </c>
      <c r="F66" s="22">
        <v>0.01</v>
      </c>
      <c r="G66" s="21">
        <f t="shared" si="77"/>
        <v>0.76923076923076927</v>
      </c>
      <c r="H66" s="20">
        <v>1.2999999999999999E-2</v>
      </c>
      <c r="I66" s="20"/>
      <c r="J66" s="37">
        <v>1.7500000000000002E-2</v>
      </c>
      <c r="K66" s="22">
        <v>0.26250000000000001</v>
      </c>
      <c r="L66" s="38">
        <f t="shared" si="78"/>
        <v>4.5937500000000006E-3</v>
      </c>
      <c r="M66" s="38">
        <f t="shared" si="79"/>
        <v>1.2906250000000001E-2</v>
      </c>
      <c r="N66" s="8">
        <f t="shared" si="80"/>
        <v>-9.3749999999998349E-5</v>
      </c>
      <c r="O66" s="23">
        <f t="shared" si="81"/>
        <v>1.0072639225181597</v>
      </c>
      <c r="Q66" s="30">
        <f t="shared" si="82"/>
        <v>3.9983050847457631E-3</v>
      </c>
      <c r="R66" s="21">
        <f t="shared" si="83"/>
        <v>0.26923076923076927</v>
      </c>
      <c r="S66" s="30">
        <f t="shared" si="84"/>
        <v>1.1423728813559323E-2</v>
      </c>
      <c r="T66" s="21">
        <f t="shared" si="85"/>
        <v>0.76923076923076927</v>
      </c>
      <c r="U66" s="31">
        <f t="shared" si="86"/>
        <v>1.4850847457627119E-2</v>
      </c>
      <c r="V66" s="20"/>
      <c r="W66" s="37">
        <f t="shared" si="91"/>
        <v>1.7500000000000002E-2</v>
      </c>
      <c r="X66" s="27">
        <v>0.1575</v>
      </c>
      <c r="Y66" s="25">
        <f t="shared" si="87"/>
        <v>2.7562500000000005E-3</v>
      </c>
      <c r="Z66" s="25">
        <f t="shared" si="88"/>
        <v>1.4743750000000002E-2</v>
      </c>
      <c r="AA66" s="8">
        <f t="shared" si="89"/>
        <v>-1.070974576271172E-4</v>
      </c>
      <c r="AB66" s="32">
        <f t="shared" si="90"/>
        <v>1.0072639225181597</v>
      </c>
    </row>
    <row r="67" spans="2:28" x14ac:dyDescent="0.25">
      <c r="B67" s="2" t="s">
        <v>83</v>
      </c>
      <c r="D67" s="20">
        <v>6.0000000000000001E-3</v>
      </c>
      <c r="E67" s="21">
        <f t="shared" si="76"/>
        <v>0.26666666666666666</v>
      </c>
      <c r="F67" s="22">
        <v>1.7500000000000002E-2</v>
      </c>
      <c r="G67" s="21">
        <f t="shared" si="77"/>
        <v>0.7777777777777779</v>
      </c>
      <c r="H67" s="20">
        <v>2.2499999999999999E-2</v>
      </c>
      <c r="I67" s="20"/>
      <c r="J67" s="37">
        <v>0.03</v>
      </c>
      <c r="K67" s="22">
        <v>0.26250000000000001</v>
      </c>
      <c r="L67" s="38">
        <f t="shared" si="78"/>
        <v>7.8750000000000001E-3</v>
      </c>
      <c r="M67" s="38">
        <f t="shared" si="79"/>
        <v>2.2124999999999999E-2</v>
      </c>
      <c r="N67" s="8">
        <f t="shared" si="80"/>
        <v>-3.7500000000000033E-4</v>
      </c>
      <c r="O67" s="23">
        <f t="shared" si="81"/>
        <v>1.0169491525423728</v>
      </c>
      <c r="Q67" s="30">
        <f t="shared" si="82"/>
        <v>6.8542372881355918E-3</v>
      </c>
      <c r="R67" s="21">
        <f t="shared" si="83"/>
        <v>0.26666666666666666</v>
      </c>
      <c r="S67" s="30">
        <f t="shared" si="84"/>
        <v>1.9991525423728815E-2</v>
      </c>
      <c r="T67" s="21">
        <f t="shared" si="85"/>
        <v>0.77777777777777801</v>
      </c>
      <c r="U67" s="31">
        <f t="shared" si="86"/>
        <v>2.5703389830508471E-2</v>
      </c>
      <c r="V67" s="20"/>
      <c r="W67" s="37">
        <f t="shared" si="91"/>
        <v>0.03</v>
      </c>
      <c r="X67" s="27">
        <v>0.1575</v>
      </c>
      <c r="Y67" s="25">
        <f t="shared" si="87"/>
        <v>4.725E-3</v>
      </c>
      <c r="Z67" s="25">
        <f t="shared" si="88"/>
        <v>2.5274999999999999E-2</v>
      </c>
      <c r="AA67" s="8">
        <f t="shared" si="89"/>
        <v>-4.2838983050847226E-4</v>
      </c>
      <c r="AB67" s="32">
        <f t="shared" si="90"/>
        <v>1.0169491525423728</v>
      </c>
    </row>
    <row r="68" spans="2:28" x14ac:dyDescent="0.25">
      <c r="B68" s="2" t="s">
        <v>84</v>
      </c>
      <c r="D68" s="20">
        <v>1.0500000000000001E-2</v>
      </c>
      <c r="E68" s="21">
        <f t="shared" si="76"/>
        <v>0.28000000000000003</v>
      </c>
      <c r="F68" s="22">
        <v>0.03</v>
      </c>
      <c r="G68" s="21">
        <f t="shared" si="77"/>
        <v>0.8</v>
      </c>
      <c r="H68" s="20">
        <v>3.7499999999999999E-2</v>
      </c>
      <c r="I68" s="20"/>
      <c r="J68" s="37">
        <v>0.05</v>
      </c>
      <c r="K68" s="22">
        <v>0.26250000000000001</v>
      </c>
      <c r="L68" s="38">
        <f t="shared" si="78"/>
        <v>1.3125000000000001E-2</v>
      </c>
      <c r="M68" s="38">
        <f t="shared" si="79"/>
        <v>3.6875000000000005E-2</v>
      </c>
      <c r="N68" s="8">
        <f t="shared" si="80"/>
        <v>-6.2499999999999362E-4</v>
      </c>
      <c r="O68" s="23">
        <f t="shared" si="81"/>
        <v>1.0169491525423726</v>
      </c>
      <c r="Q68" s="30">
        <f t="shared" si="82"/>
        <v>1.1994915254237286E-2</v>
      </c>
      <c r="R68" s="21">
        <f t="shared" si="83"/>
        <v>0.28000000000000003</v>
      </c>
      <c r="S68" s="30">
        <f t="shared" si="84"/>
        <v>3.4271186440677961E-2</v>
      </c>
      <c r="T68" s="21">
        <f t="shared" si="85"/>
        <v>0.8</v>
      </c>
      <c r="U68" s="31">
        <f t="shared" si="86"/>
        <v>4.2838983050847448E-2</v>
      </c>
      <c r="V68" s="20"/>
      <c r="W68" s="37">
        <f t="shared" si="91"/>
        <v>0.05</v>
      </c>
      <c r="X68" s="27">
        <v>0.1575</v>
      </c>
      <c r="Y68" s="25">
        <f t="shared" si="87"/>
        <v>7.8750000000000001E-3</v>
      </c>
      <c r="Z68" s="25">
        <f t="shared" si="88"/>
        <v>4.2125000000000003E-2</v>
      </c>
      <c r="AA68" s="8">
        <f t="shared" si="89"/>
        <v>-7.1398305084744568E-4</v>
      </c>
      <c r="AB68" s="32">
        <f t="shared" si="90"/>
        <v>1.0169491525423726</v>
      </c>
    </row>
    <row r="69" spans="2:28" x14ac:dyDescent="0.25">
      <c r="B69" s="2" t="s">
        <v>85</v>
      </c>
      <c r="D69" s="20">
        <v>1.6E-2</v>
      </c>
      <c r="E69" s="21">
        <f t="shared" si="76"/>
        <v>0.29090909090909089</v>
      </c>
      <c r="F69" s="22">
        <v>4.2500000000000003E-2</v>
      </c>
      <c r="G69" s="21">
        <f t="shared" si="77"/>
        <v>0.77272727272727282</v>
      </c>
      <c r="H69" s="20">
        <v>5.5E-2</v>
      </c>
      <c r="I69" s="20"/>
      <c r="J69" s="37">
        <v>7.4999999999999997E-2</v>
      </c>
      <c r="K69" s="22">
        <v>0.26250000000000001</v>
      </c>
      <c r="L69" s="38">
        <f t="shared" si="78"/>
        <v>1.96875E-2</v>
      </c>
      <c r="M69" s="38">
        <f t="shared" si="79"/>
        <v>5.5312500000000001E-2</v>
      </c>
      <c r="N69" s="8">
        <f t="shared" si="80"/>
        <v>3.1250000000000028E-4</v>
      </c>
      <c r="O69" s="23">
        <f t="shared" si="81"/>
        <v>0.99435028248587565</v>
      </c>
      <c r="Q69" s="30">
        <f t="shared" si="82"/>
        <v>1.8277966101694913E-2</v>
      </c>
      <c r="R69" s="21">
        <f t="shared" si="83"/>
        <v>0.29090909090909089</v>
      </c>
      <c r="S69" s="30">
        <f t="shared" si="84"/>
        <v>4.8550847457627118E-2</v>
      </c>
      <c r="T69" s="21">
        <f t="shared" si="85"/>
        <v>0.77272727272727282</v>
      </c>
      <c r="U69" s="31">
        <f t="shared" si="86"/>
        <v>6.283050847457626E-2</v>
      </c>
      <c r="V69" s="20"/>
      <c r="W69" s="37">
        <f t="shared" si="91"/>
        <v>7.4999999999999997E-2</v>
      </c>
      <c r="X69" s="27">
        <v>0.1575</v>
      </c>
      <c r="Y69" s="25">
        <f t="shared" si="87"/>
        <v>1.18125E-2</v>
      </c>
      <c r="Z69" s="25">
        <f t="shared" si="88"/>
        <v>6.3187499999999994E-2</v>
      </c>
      <c r="AA69" s="8">
        <f t="shared" si="89"/>
        <v>3.5699152542373325E-4</v>
      </c>
      <c r="AB69" s="32">
        <f t="shared" si="90"/>
        <v>0.99435028248587565</v>
      </c>
    </row>
    <row r="70" spans="2:28" x14ac:dyDescent="0.25">
      <c r="B70" s="2" t="s">
        <v>25</v>
      </c>
      <c r="C70" s="2" t="s">
        <v>26</v>
      </c>
      <c r="D70" s="20">
        <v>4.2000000000000003E-2</v>
      </c>
      <c r="E70" s="21">
        <f t="shared" si="76"/>
        <v>0.35000000000000003</v>
      </c>
      <c r="F70" s="22">
        <v>7.5999999999999998E-2</v>
      </c>
      <c r="G70" s="21">
        <f t="shared" si="77"/>
        <v>0.6333333333333333</v>
      </c>
      <c r="H70" s="20">
        <v>0.12</v>
      </c>
      <c r="I70" s="20"/>
      <c r="J70" s="37">
        <v>0.18</v>
      </c>
      <c r="K70" s="22">
        <v>0.26250000000000001</v>
      </c>
      <c r="L70" s="38">
        <f t="shared" si="78"/>
        <v>4.725E-2</v>
      </c>
      <c r="M70" s="38">
        <f t="shared" si="79"/>
        <v>0.13274999999999998</v>
      </c>
      <c r="N70" s="8">
        <f t="shared" si="80"/>
        <v>1.2749999999999984E-2</v>
      </c>
      <c r="O70" s="23">
        <f t="shared" si="81"/>
        <v>0.90395480225988711</v>
      </c>
      <c r="Q70" s="30">
        <f t="shared" si="82"/>
        <v>4.7979661016949157E-2</v>
      </c>
      <c r="R70" s="21">
        <f t="shared" si="83"/>
        <v>0.35000000000000003</v>
      </c>
      <c r="S70" s="30">
        <f t="shared" si="84"/>
        <v>8.6820338983050846E-2</v>
      </c>
      <c r="T70" s="21">
        <f t="shared" si="85"/>
        <v>0.6333333333333333</v>
      </c>
      <c r="U70" s="31">
        <f t="shared" si="86"/>
        <v>0.13708474576271187</v>
      </c>
      <c r="V70" s="20"/>
      <c r="W70" s="37">
        <v>0.18</v>
      </c>
      <c r="X70" s="27">
        <v>0.1575</v>
      </c>
      <c r="Y70" s="25">
        <f t="shared" si="87"/>
        <v>2.835E-2</v>
      </c>
      <c r="Z70" s="25">
        <f t="shared" si="88"/>
        <v>0.15165000000000001</v>
      </c>
      <c r="AA70" s="8">
        <f t="shared" si="89"/>
        <v>1.4565254237288133E-2</v>
      </c>
      <c r="AB70" s="32">
        <f t="shared" si="90"/>
        <v>0.903954802259887</v>
      </c>
    </row>
    <row r="71" spans="2:28" x14ac:dyDescent="0.25">
      <c r="C71" s="2" t="s">
        <v>97</v>
      </c>
      <c r="D71" s="20">
        <v>5.0000000000000001E-4</v>
      </c>
      <c r="E71" s="21">
        <f t="shared" si="76"/>
        <v>0.25</v>
      </c>
      <c r="F71" s="22">
        <v>1.1999999999999999E-3</v>
      </c>
      <c r="G71" s="21">
        <f t="shared" si="77"/>
        <v>0.6</v>
      </c>
      <c r="H71" s="20">
        <v>2E-3</v>
      </c>
      <c r="I71" s="20"/>
      <c r="J71" s="37">
        <v>2.7000000000000001E-3</v>
      </c>
      <c r="K71" s="22">
        <v>0.26250000000000001</v>
      </c>
      <c r="L71" s="38">
        <f t="shared" si="78"/>
        <v>7.0875000000000007E-4</v>
      </c>
      <c r="M71" s="38">
        <f t="shared" si="79"/>
        <v>1.99125E-3</v>
      </c>
      <c r="N71" s="8">
        <f t="shared" si="80"/>
        <v>-8.7500000000000772E-6</v>
      </c>
      <c r="O71" s="23">
        <f t="shared" si="81"/>
        <v>1.0043942247332078</v>
      </c>
      <c r="Q71" s="30">
        <f t="shared" si="82"/>
        <v>5.7118644067796623E-4</v>
      </c>
      <c r="R71" s="21">
        <f t="shared" si="83"/>
        <v>0.25</v>
      </c>
      <c r="S71" s="30">
        <f t="shared" si="84"/>
        <v>1.3708474576271188E-3</v>
      </c>
      <c r="T71" s="21">
        <f t="shared" si="85"/>
        <v>0.6</v>
      </c>
      <c r="U71" s="31">
        <f t="shared" si="86"/>
        <v>2.2847457627118649E-3</v>
      </c>
      <c r="V71" s="20"/>
      <c r="W71" s="37">
        <v>2.7000000000000001E-3</v>
      </c>
      <c r="X71" s="27">
        <v>0.1575</v>
      </c>
      <c r="Y71" s="25">
        <f t="shared" si="87"/>
        <v>4.2525000000000001E-4</v>
      </c>
      <c r="Z71" s="25">
        <f t="shared" si="88"/>
        <v>2.2747500000000003E-3</v>
      </c>
      <c r="AA71" s="8">
        <f t="shared" si="89"/>
        <v>-9.9957627118646419E-6</v>
      </c>
      <c r="AB71" s="32">
        <f t="shared" si="90"/>
        <v>1.0043942247332078</v>
      </c>
    </row>
    <row r="72" spans="2:28" x14ac:dyDescent="0.25">
      <c r="C72" s="2" t="s">
        <v>24</v>
      </c>
      <c r="D72" s="20">
        <v>2.5000000000000001E-3</v>
      </c>
      <c r="E72" s="21">
        <f t="shared" si="76"/>
        <v>0.27777777777777779</v>
      </c>
      <c r="F72" s="22">
        <v>5.7999999999999996E-3</v>
      </c>
      <c r="G72" s="21">
        <f t="shared" si="77"/>
        <v>0.64444444444444449</v>
      </c>
      <c r="H72" s="20">
        <v>8.9999999999999993E-3</v>
      </c>
      <c r="I72" s="20"/>
      <c r="J72" s="37">
        <v>0.18</v>
      </c>
      <c r="K72" s="22">
        <v>0.26250000000000001</v>
      </c>
      <c r="L72" s="38">
        <f t="shared" si="78"/>
        <v>4.725E-2</v>
      </c>
      <c r="M72" s="38">
        <f t="shared" si="79"/>
        <v>0.13274999999999998</v>
      </c>
      <c r="N72" s="8">
        <f t="shared" si="80"/>
        <v>0.12374999999999999</v>
      </c>
      <c r="O72" s="23">
        <f t="shared" si="81"/>
        <v>6.7796610169491525E-2</v>
      </c>
      <c r="Q72" s="30">
        <f t="shared" si="82"/>
        <v>2.8559322033898308E-3</v>
      </c>
      <c r="R72" s="21">
        <f t="shared" si="83"/>
        <v>0.27777777777777779</v>
      </c>
      <c r="S72" s="30">
        <f t="shared" si="84"/>
        <v>6.6257627118644071E-3</v>
      </c>
      <c r="T72" s="21">
        <f t="shared" si="85"/>
        <v>0.64444444444444449</v>
      </c>
      <c r="U72" s="31">
        <f t="shared" si="86"/>
        <v>1.028135593220339E-2</v>
      </c>
      <c r="V72" s="20"/>
      <c r="W72" s="37">
        <v>0.18</v>
      </c>
      <c r="X72" s="27">
        <v>0.1575</v>
      </c>
      <c r="Y72" s="25">
        <f t="shared" si="87"/>
        <v>2.835E-2</v>
      </c>
      <c r="Z72" s="25">
        <f t="shared" si="88"/>
        <v>0.15165000000000001</v>
      </c>
      <c r="AA72" s="8">
        <f t="shared" si="89"/>
        <v>0.14136864406779662</v>
      </c>
      <c r="AB72" s="32">
        <f t="shared" si="90"/>
        <v>6.7796610169491525E-2</v>
      </c>
    </row>
    <row r="73" spans="2:28" x14ac:dyDescent="0.25">
      <c r="C73" s="2" t="s">
        <v>98</v>
      </c>
      <c r="D73" s="20">
        <v>5.0000000000000001E-4</v>
      </c>
      <c r="E73" s="21">
        <f t="shared" si="76"/>
        <v>0.25</v>
      </c>
      <c r="F73" s="22">
        <v>1.1999999999999999E-3</v>
      </c>
      <c r="G73" s="21">
        <f t="shared" si="77"/>
        <v>0.6</v>
      </c>
      <c r="H73" s="20">
        <v>2E-3</v>
      </c>
      <c r="I73" s="20"/>
      <c r="J73" s="37">
        <v>2.7000000000000001E-3</v>
      </c>
      <c r="K73" s="22">
        <v>0.26250000000000001</v>
      </c>
      <c r="L73" s="38">
        <f t="shared" si="78"/>
        <v>7.0875000000000007E-4</v>
      </c>
      <c r="M73" s="38">
        <f t="shared" si="79"/>
        <v>1.99125E-3</v>
      </c>
      <c r="N73" s="8">
        <f t="shared" si="80"/>
        <v>-8.7500000000000772E-6</v>
      </c>
      <c r="O73" s="23">
        <f t="shared" si="81"/>
        <v>1.0043942247332078</v>
      </c>
      <c r="Q73" s="30">
        <f t="shared" si="82"/>
        <v>5.7118644067796623E-4</v>
      </c>
      <c r="R73" s="21">
        <f t="shared" si="83"/>
        <v>0.25</v>
      </c>
      <c r="S73" s="30">
        <f t="shared" si="84"/>
        <v>1.3708474576271188E-3</v>
      </c>
      <c r="T73" s="21">
        <f t="shared" si="85"/>
        <v>0.6</v>
      </c>
      <c r="U73" s="31">
        <f t="shared" si="86"/>
        <v>2.2847457627118649E-3</v>
      </c>
      <c r="V73" s="20"/>
      <c r="W73" s="37">
        <v>2.7000000000000001E-3</v>
      </c>
      <c r="X73" s="27">
        <v>0.1575</v>
      </c>
      <c r="Y73" s="25">
        <f t="shared" si="87"/>
        <v>4.2525000000000001E-4</v>
      </c>
      <c r="Z73" s="25">
        <f t="shared" si="88"/>
        <v>2.2747500000000003E-3</v>
      </c>
      <c r="AA73" s="8">
        <f t="shared" si="89"/>
        <v>-9.9957627118646419E-6</v>
      </c>
      <c r="AB73" s="32">
        <f t="shared" si="90"/>
        <v>1.0043942247332078</v>
      </c>
    </row>
    <row r="74" spans="2:28" x14ac:dyDescent="0.25">
      <c r="C74" s="2" t="s">
        <v>27</v>
      </c>
      <c r="D74" s="20">
        <v>4.2000000000000003E-2</v>
      </c>
      <c r="E74" s="21">
        <f t="shared" si="76"/>
        <v>0.35000000000000003</v>
      </c>
      <c r="F74" s="22">
        <v>7.5999999999999998E-2</v>
      </c>
      <c r="G74" s="21">
        <f t="shared" si="77"/>
        <v>0.6333333333333333</v>
      </c>
      <c r="H74" s="20">
        <v>0.12</v>
      </c>
      <c r="I74" s="20"/>
      <c r="J74" s="37">
        <v>0.18</v>
      </c>
      <c r="K74" s="22">
        <v>0.26250000000000001</v>
      </c>
      <c r="L74" s="38">
        <f t="shared" si="78"/>
        <v>4.725E-2</v>
      </c>
      <c r="M74" s="38">
        <f t="shared" si="79"/>
        <v>0.13274999999999998</v>
      </c>
      <c r="N74" s="8">
        <f t="shared" si="80"/>
        <v>1.2749999999999984E-2</v>
      </c>
      <c r="O74" s="23">
        <f t="shared" si="81"/>
        <v>0.90395480225988711</v>
      </c>
      <c r="Q74" s="30">
        <f t="shared" si="82"/>
        <v>4.7979661016949157E-2</v>
      </c>
      <c r="R74" s="21">
        <f t="shared" si="83"/>
        <v>0.35000000000000003</v>
      </c>
      <c r="S74" s="30">
        <f t="shared" si="84"/>
        <v>8.6820338983050846E-2</v>
      </c>
      <c r="T74" s="21">
        <f t="shared" si="85"/>
        <v>0.6333333333333333</v>
      </c>
      <c r="U74" s="31">
        <f t="shared" si="86"/>
        <v>0.13708474576271187</v>
      </c>
      <c r="V74" s="20"/>
      <c r="W74" s="37">
        <v>0.18</v>
      </c>
      <c r="X74" s="27">
        <v>0.1575</v>
      </c>
      <c r="Y74" s="25">
        <f t="shared" si="87"/>
        <v>2.835E-2</v>
      </c>
      <c r="Z74" s="25">
        <f t="shared" si="88"/>
        <v>0.15165000000000001</v>
      </c>
      <c r="AA74" s="8">
        <f t="shared" si="89"/>
        <v>1.4565254237288133E-2</v>
      </c>
      <c r="AB74" s="32">
        <f t="shared" si="90"/>
        <v>0.903954802259887</v>
      </c>
    </row>
    <row r="75" spans="2:28" x14ac:dyDescent="0.25">
      <c r="B75" s="2" t="s">
        <v>28</v>
      </c>
      <c r="C75" s="2" t="s">
        <v>26</v>
      </c>
      <c r="D75" s="20">
        <v>0</v>
      </c>
      <c r="E75" s="21">
        <f t="shared" si="76"/>
        <v>0</v>
      </c>
      <c r="F75" s="22">
        <v>0.17</v>
      </c>
      <c r="G75" s="21">
        <f t="shared" si="77"/>
        <v>1</v>
      </c>
      <c r="H75" s="20">
        <v>0.17</v>
      </c>
      <c r="I75" s="20"/>
      <c r="J75" s="37">
        <v>0.23</v>
      </c>
      <c r="K75" s="22">
        <v>0.26250000000000001</v>
      </c>
      <c r="L75" s="38">
        <f t="shared" si="78"/>
        <v>6.0375000000000005E-2</v>
      </c>
      <c r="M75" s="38">
        <f t="shared" si="79"/>
        <v>0.169625</v>
      </c>
      <c r="N75" s="8">
        <f t="shared" si="80"/>
        <v>-3.7500000000001421E-4</v>
      </c>
      <c r="O75" s="23">
        <f t="shared" si="81"/>
        <v>1.0022107590272662</v>
      </c>
      <c r="Q75" s="30">
        <f t="shared" si="82"/>
        <v>0</v>
      </c>
      <c r="R75" s="21">
        <f t="shared" si="83"/>
        <v>0</v>
      </c>
      <c r="S75" s="30">
        <f t="shared" si="84"/>
        <v>0.1942033898305085</v>
      </c>
      <c r="T75" s="21">
        <f t="shared" si="85"/>
        <v>1</v>
      </c>
      <c r="U75" s="31">
        <f t="shared" si="86"/>
        <v>0.1942033898305085</v>
      </c>
      <c r="V75" s="20"/>
      <c r="W75" s="37">
        <v>0.23</v>
      </c>
      <c r="X75" s="27">
        <v>0.1575</v>
      </c>
      <c r="Y75" s="25">
        <f t="shared" si="87"/>
        <v>3.6225E-2</v>
      </c>
      <c r="Z75" s="25">
        <f t="shared" si="88"/>
        <v>0.193775</v>
      </c>
      <c r="AA75" s="8">
        <f t="shared" si="89"/>
        <v>-4.2838983050849655E-4</v>
      </c>
      <c r="AB75" s="32">
        <f t="shared" si="90"/>
        <v>1.0022107590272662</v>
      </c>
    </row>
    <row r="76" spans="2:28" x14ac:dyDescent="0.25">
      <c r="C76" s="2" t="s">
        <v>97</v>
      </c>
      <c r="D76" s="20">
        <v>0</v>
      </c>
      <c r="E76" s="21">
        <f t="shared" si="76"/>
        <v>0</v>
      </c>
      <c r="F76" s="22">
        <v>4.0000000000000001E-3</v>
      </c>
      <c r="G76" s="21">
        <f t="shared" si="77"/>
        <v>1</v>
      </c>
      <c r="H76" s="20">
        <v>4.0000000000000001E-3</v>
      </c>
      <c r="I76" s="20"/>
      <c r="J76" s="37">
        <v>5.4000000000000003E-3</v>
      </c>
      <c r="K76" s="22">
        <v>0.26250000000000001</v>
      </c>
      <c r="L76" s="38">
        <f t="shared" si="78"/>
        <v>1.4175000000000001E-3</v>
      </c>
      <c r="M76" s="38">
        <f t="shared" si="79"/>
        <v>3.9824999999999999E-3</v>
      </c>
      <c r="N76" s="8">
        <f t="shared" si="80"/>
        <v>-1.7500000000000154E-5</v>
      </c>
      <c r="O76" s="23">
        <f t="shared" si="81"/>
        <v>1.0043942247332078</v>
      </c>
      <c r="Q76" s="30">
        <f t="shared" si="82"/>
        <v>0</v>
      </c>
      <c r="R76" s="21">
        <f t="shared" si="83"/>
        <v>0</v>
      </c>
      <c r="S76" s="30">
        <f t="shared" si="84"/>
        <v>4.5694915254237299E-3</v>
      </c>
      <c r="T76" s="21">
        <f t="shared" si="85"/>
        <v>1</v>
      </c>
      <c r="U76" s="31">
        <f t="shared" si="86"/>
        <v>4.5694915254237299E-3</v>
      </c>
      <c r="V76" s="20"/>
      <c r="W76" s="37">
        <v>5.4000000000000003E-3</v>
      </c>
      <c r="X76" s="27">
        <v>0.1575</v>
      </c>
      <c r="Y76" s="25">
        <f t="shared" si="87"/>
        <v>8.5050000000000002E-4</v>
      </c>
      <c r="Z76" s="25">
        <f t="shared" si="88"/>
        <v>4.5495000000000006E-3</v>
      </c>
      <c r="AA76" s="8">
        <f t="shared" si="89"/>
        <v>-1.9991525423729284E-5</v>
      </c>
      <c r="AB76" s="32">
        <f t="shared" si="90"/>
        <v>1.0043942247332078</v>
      </c>
    </row>
    <row r="77" spans="2:28" x14ac:dyDescent="0.25">
      <c r="C77" s="2" t="s">
        <v>24</v>
      </c>
      <c r="D77" s="20">
        <v>0</v>
      </c>
      <c r="E77" s="21">
        <f t="shared" si="76"/>
        <v>0</v>
      </c>
      <c r="F77" s="22">
        <v>1.2999999999999999E-2</v>
      </c>
      <c r="G77" s="21">
        <f t="shared" si="77"/>
        <v>1</v>
      </c>
      <c r="H77" s="20">
        <v>1.2999999999999999E-2</v>
      </c>
      <c r="I77" s="20"/>
      <c r="J77" s="37">
        <v>0.23</v>
      </c>
      <c r="K77" s="22">
        <v>0.26250000000000001</v>
      </c>
      <c r="L77" s="38">
        <f t="shared" si="78"/>
        <v>6.0375000000000005E-2</v>
      </c>
      <c r="M77" s="38">
        <f t="shared" si="79"/>
        <v>0.169625</v>
      </c>
      <c r="N77" s="8">
        <f t="shared" si="80"/>
        <v>0.15662499999999999</v>
      </c>
      <c r="O77" s="23">
        <f t="shared" si="81"/>
        <v>7.6639646278555629E-2</v>
      </c>
      <c r="Q77" s="30">
        <f t="shared" si="82"/>
        <v>0</v>
      </c>
      <c r="R77" s="21">
        <f t="shared" si="83"/>
        <v>0</v>
      </c>
      <c r="S77" s="30">
        <f t="shared" si="84"/>
        <v>1.4850847457627117E-2</v>
      </c>
      <c r="T77" s="21">
        <f t="shared" si="85"/>
        <v>1</v>
      </c>
      <c r="U77" s="31">
        <f t="shared" si="86"/>
        <v>1.4850847457627117E-2</v>
      </c>
      <c r="V77" s="20"/>
      <c r="W77" s="37">
        <v>0.23</v>
      </c>
      <c r="X77" s="27">
        <v>0.1575</v>
      </c>
      <c r="Y77" s="25">
        <f t="shared" si="87"/>
        <v>3.6225E-2</v>
      </c>
      <c r="Z77" s="25">
        <f t="shared" si="88"/>
        <v>0.193775</v>
      </c>
      <c r="AA77" s="8">
        <f t="shared" si="89"/>
        <v>0.17892415254237287</v>
      </c>
      <c r="AB77" s="32">
        <f t="shared" si="90"/>
        <v>7.6639646278555629E-2</v>
      </c>
    </row>
    <row r="78" spans="2:28" x14ac:dyDescent="0.25">
      <c r="C78" s="2" t="s">
        <v>98</v>
      </c>
      <c r="D78" s="20">
        <v>0</v>
      </c>
      <c r="E78" s="21">
        <f t="shared" si="76"/>
        <v>0</v>
      </c>
      <c r="F78" s="22">
        <v>4.0000000000000001E-3</v>
      </c>
      <c r="G78" s="21">
        <f t="shared" si="77"/>
        <v>1</v>
      </c>
      <c r="H78" s="20">
        <v>4.0000000000000001E-3</v>
      </c>
      <c r="I78" s="20"/>
      <c r="J78" s="37">
        <v>5.4000000000000003E-3</v>
      </c>
      <c r="K78" s="22">
        <v>0.26250000000000001</v>
      </c>
      <c r="L78" s="38">
        <f t="shared" si="78"/>
        <v>1.4175000000000001E-3</v>
      </c>
      <c r="M78" s="38">
        <f t="shared" si="79"/>
        <v>3.9824999999999999E-3</v>
      </c>
      <c r="N78" s="8">
        <f t="shared" si="80"/>
        <v>-1.7500000000000154E-5</v>
      </c>
      <c r="O78" s="23">
        <f t="shared" si="81"/>
        <v>1.0043942247332078</v>
      </c>
      <c r="Q78" s="30">
        <f t="shared" si="82"/>
        <v>0</v>
      </c>
      <c r="R78" s="21">
        <f t="shared" si="83"/>
        <v>0</v>
      </c>
      <c r="S78" s="30">
        <f t="shared" si="84"/>
        <v>4.5694915254237299E-3</v>
      </c>
      <c r="T78" s="21">
        <f t="shared" si="85"/>
        <v>1</v>
      </c>
      <c r="U78" s="31">
        <f t="shared" si="86"/>
        <v>4.5694915254237299E-3</v>
      </c>
      <c r="V78" s="20"/>
      <c r="W78" s="37">
        <v>5.4000000000000003E-3</v>
      </c>
      <c r="X78" s="27">
        <v>0.1575</v>
      </c>
      <c r="Y78" s="25">
        <f t="shared" si="87"/>
        <v>8.5050000000000002E-4</v>
      </c>
      <c r="Z78" s="25">
        <f t="shared" si="88"/>
        <v>4.5495000000000006E-3</v>
      </c>
      <c r="AA78" s="8">
        <f t="shared" si="89"/>
        <v>-1.9991525423729284E-5</v>
      </c>
      <c r="AB78" s="32">
        <f t="shared" si="90"/>
        <v>1.0043942247332078</v>
      </c>
    </row>
    <row r="79" spans="2:28" x14ac:dyDescent="0.25">
      <c r="C79" s="2" t="s">
        <v>27</v>
      </c>
      <c r="D79" s="20">
        <v>0</v>
      </c>
      <c r="E79" s="21">
        <f t="shared" si="76"/>
        <v>0</v>
      </c>
      <c r="F79" s="22">
        <v>0.17</v>
      </c>
      <c r="G79" s="21">
        <f t="shared" si="77"/>
        <v>1</v>
      </c>
      <c r="H79" s="20">
        <v>0.17</v>
      </c>
      <c r="I79" s="20"/>
      <c r="J79" s="37">
        <v>0.23</v>
      </c>
      <c r="K79" s="22">
        <v>0.26250000000000001</v>
      </c>
      <c r="L79" s="38">
        <f t="shared" si="78"/>
        <v>6.0375000000000005E-2</v>
      </c>
      <c r="M79" s="38">
        <f t="shared" si="79"/>
        <v>0.169625</v>
      </c>
      <c r="N79" s="8">
        <f t="shared" si="80"/>
        <v>-3.7500000000001421E-4</v>
      </c>
      <c r="O79" s="23">
        <f t="shared" si="81"/>
        <v>1.0022107590272662</v>
      </c>
      <c r="Q79" s="30">
        <f t="shared" si="82"/>
        <v>0</v>
      </c>
      <c r="R79" s="21">
        <f t="shared" si="83"/>
        <v>0</v>
      </c>
      <c r="S79" s="30">
        <f t="shared" si="84"/>
        <v>0.1942033898305085</v>
      </c>
      <c r="T79" s="21">
        <f t="shared" si="85"/>
        <v>1</v>
      </c>
      <c r="U79" s="31">
        <f t="shared" si="86"/>
        <v>0.1942033898305085</v>
      </c>
      <c r="V79" s="20"/>
      <c r="W79" s="37">
        <v>0.23</v>
      </c>
      <c r="X79" s="27">
        <v>0.1575</v>
      </c>
      <c r="Y79" s="25">
        <f t="shared" si="87"/>
        <v>3.6225E-2</v>
      </c>
      <c r="Z79" s="25">
        <f t="shared" si="88"/>
        <v>0.193775</v>
      </c>
      <c r="AA79" s="8">
        <f t="shared" si="89"/>
        <v>-4.2838983050849655E-4</v>
      </c>
      <c r="AB79" s="32">
        <f t="shared" si="90"/>
        <v>1.0022107590272662</v>
      </c>
    </row>
    <row r="80" spans="2:28" x14ac:dyDescent="0.25">
      <c r="D80" s="20"/>
      <c r="E80" s="29"/>
      <c r="F80" s="22"/>
      <c r="G80" s="29"/>
      <c r="H80" s="20"/>
      <c r="I80" s="20"/>
      <c r="J80" s="20"/>
      <c r="K80" s="22"/>
      <c r="L80" s="22"/>
      <c r="M80" s="22"/>
      <c r="N80" s="8"/>
      <c r="O80" s="23"/>
      <c r="Q80" s="20"/>
      <c r="R80" s="29"/>
      <c r="S80" s="20"/>
      <c r="T80" s="29"/>
      <c r="U80" s="20"/>
      <c r="V80" s="20"/>
      <c r="W80" s="20"/>
      <c r="X80" s="22"/>
      <c r="Y80" s="20"/>
      <c r="Z80" s="22"/>
      <c r="AA80" s="8"/>
      <c r="AB80" s="23"/>
    </row>
    <row r="81" spans="1:28" x14ac:dyDescent="0.25">
      <c r="A81" s="2" t="s">
        <v>94</v>
      </c>
      <c r="B81" s="2" t="s">
        <v>41</v>
      </c>
      <c r="D81" s="20">
        <v>0</v>
      </c>
      <c r="E81" s="21">
        <f>+D81/H81</f>
        <v>0</v>
      </c>
      <c r="F81" s="22">
        <v>1.2999999999999999E-2</v>
      </c>
      <c r="G81" s="21">
        <f>+F81/H81</f>
        <v>1</v>
      </c>
      <c r="H81" s="20">
        <v>1.2999999999999999E-2</v>
      </c>
      <c r="I81" s="20"/>
      <c r="J81" s="20">
        <v>4.0000000000000001E-3</v>
      </c>
      <c r="K81" s="22">
        <v>0.26250000000000001</v>
      </c>
      <c r="L81" s="38">
        <f t="shared" ref="L81" si="92">+K81*J81</f>
        <v>1.0500000000000002E-3</v>
      </c>
      <c r="M81" s="22">
        <f t="shared" ref="M81" si="93">+J81-L81</f>
        <v>2.9499999999999999E-3</v>
      </c>
      <c r="N81" s="8">
        <f>+M81-H81</f>
        <v>-1.005E-2</v>
      </c>
      <c r="O81" s="23">
        <f t="shared" si="55"/>
        <v>4.406779661016949</v>
      </c>
      <c r="Q81" s="30">
        <f t="shared" si="82"/>
        <v>0</v>
      </c>
      <c r="R81" s="21">
        <f>+Q81/U81</f>
        <v>0</v>
      </c>
      <c r="S81" s="30">
        <f>+U81*G81</f>
        <v>1.4405322033898304E-2</v>
      </c>
      <c r="T81" s="21">
        <f>+S81/U81</f>
        <v>1</v>
      </c>
      <c r="U81" s="31">
        <f t="shared" ref="U81" si="94">+Z81*O81</f>
        <v>1.4405322033898304E-2</v>
      </c>
      <c r="V81" s="20"/>
      <c r="W81" s="26">
        <v>3.8799999999999998E-3</v>
      </c>
      <c r="X81" s="27">
        <v>0.1575</v>
      </c>
      <c r="Y81" s="25">
        <f t="shared" ref="Y81" si="95">+X81*W81</f>
        <v>6.1109999999999995E-4</v>
      </c>
      <c r="Z81" s="27">
        <f t="shared" ref="Z81" si="96">+W81-Y81</f>
        <v>3.2688999999999999E-3</v>
      </c>
      <c r="AA81" s="8">
        <f t="shared" si="60"/>
        <v>-1.1136422033898304E-2</v>
      </c>
      <c r="AB81" s="32">
        <f t="shared" ref="AB81" si="97">+U81/Z81</f>
        <v>4.406779661016949</v>
      </c>
    </row>
    <row r="82" spans="1:28" x14ac:dyDescent="0.25"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8"/>
    </row>
    <row r="83" spans="1:28" x14ac:dyDescent="0.25">
      <c r="Q83" s="20"/>
      <c r="R83" s="20"/>
      <c r="S83" s="25" t="s">
        <v>66</v>
      </c>
      <c r="T83" s="20"/>
      <c r="U83" s="20"/>
      <c r="V83" s="20"/>
      <c r="W83" s="20"/>
      <c r="X83" s="20"/>
      <c r="Y83" s="20"/>
      <c r="Z83" s="20"/>
      <c r="AA83" s="8"/>
    </row>
    <row r="84" spans="1:28" x14ac:dyDescent="0.25">
      <c r="Q84" s="39"/>
      <c r="R84" s="20"/>
      <c r="S84" s="37" t="s">
        <v>42</v>
      </c>
      <c r="T84" s="20"/>
      <c r="U84" s="20"/>
      <c r="V84" s="20"/>
      <c r="W84" s="20"/>
      <c r="AA84" s="8"/>
    </row>
    <row r="85" spans="1:28" x14ac:dyDescent="0.25">
      <c r="Q85" s="40"/>
      <c r="R85" s="20"/>
      <c r="S85" s="20" t="s">
        <v>67</v>
      </c>
    </row>
    <row r="86" spans="1:28" x14ac:dyDescent="0.25">
      <c r="Q86" s="41"/>
      <c r="S86" s="2" t="s">
        <v>68</v>
      </c>
    </row>
    <row r="87" spans="1:28" x14ac:dyDescent="0.25">
      <c r="Q87" s="32"/>
      <c r="S87" s="2" t="s">
        <v>69</v>
      </c>
    </row>
  </sheetData>
  <mergeCells count="1">
    <mergeCell ref="A8:C8"/>
  </mergeCells>
  <printOptions headings="1" gridLines="1"/>
  <pageMargins left="0" right="0" top="0" bottom="0" header="0.3" footer="0.3"/>
  <pageSetup paperSize="5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Dave</dc:creator>
  <cp:lastModifiedBy>Fleming, Dave</cp:lastModifiedBy>
  <cp:lastPrinted>2018-05-09T18:28:47Z</cp:lastPrinted>
  <dcterms:created xsi:type="dcterms:W3CDTF">2018-05-03T23:37:42Z</dcterms:created>
  <dcterms:modified xsi:type="dcterms:W3CDTF">2018-05-09T18:34:05Z</dcterms:modified>
</cp:coreProperties>
</file>